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710" activeTab="0"/>
  </bookViews>
  <sheets>
    <sheet name="шк.(1-5,2)" sheetId="1" r:id="rId1"/>
    <sheet name="шк. (6-7)" sheetId="2" r:id="rId2"/>
    <sheet name="шк. (6-8) (2)" sheetId="3" r:id="rId3"/>
    <sheet name="шк. (9)" sheetId="4" r:id="rId4"/>
    <sheet name="шк. (10)" sheetId="5" r:id="rId5"/>
  </sheets>
  <definedNames>
    <definedName name="_xlnm.Print_Area" localSheetId="4">'шк. (10)'!$A$1:$Q$149</definedName>
    <definedName name="_xlnm.Print_Area" localSheetId="1">'шк. (6-7)'!$A$1:$V$85</definedName>
    <definedName name="_xlnm.Print_Area" localSheetId="2">'шк. (6-8) (2)'!$A$1:$K$43</definedName>
    <definedName name="_xlnm.Print_Area" localSheetId="3">'шк. (9)'!$A$1:$L$11</definedName>
    <definedName name="_xlnm.Print_Area" localSheetId="0">'шк.(1-5,2)'!$A$1:$S$58</definedName>
  </definedNames>
  <calcPr fullCalcOnLoad="1"/>
</workbook>
</file>

<file path=xl/sharedStrings.xml><?xml version="1.0" encoding="utf-8"?>
<sst xmlns="http://schemas.openxmlformats.org/spreadsheetml/2006/main" count="672" uniqueCount="269">
  <si>
    <t>КПКВК</t>
  </si>
  <si>
    <t>ВСЬОГО</t>
  </si>
  <si>
    <t>Керівник установи</t>
  </si>
  <si>
    <t>(підпис)</t>
  </si>
  <si>
    <t>(прізвище та ініціали)</t>
  </si>
  <si>
    <t>(найменування бюджетної програми)</t>
  </si>
  <si>
    <r>
      <t xml:space="preserve">           </t>
    </r>
    <r>
      <rPr>
        <sz val="10"/>
        <rFont val="Times New Roman"/>
        <family val="1"/>
      </rPr>
      <t>(тис.грн.)</t>
    </r>
  </si>
  <si>
    <t>Код</t>
  </si>
  <si>
    <t>Найменування видів надходжень</t>
  </si>
  <si>
    <t>спеціальні</t>
  </si>
  <si>
    <t>разом</t>
  </si>
  <si>
    <t>(3+4)</t>
  </si>
  <si>
    <t>(6+7)</t>
  </si>
  <si>
    <t>(9+10)</t>
  </si>
  <si>
    <t xml:space="preserve">Надходження із загального фонду бюджету </t>
  </si>
  <si>
    <t>Х</t>
  </si>
  <si>
    <t>Плата за послуги, що надаються бюджетними установами згідно з їх основною діяльністю</t>
  </si>
  <si>
    <t xml:space="preserve">Надходження бюджетних установ від додаткової (господарської) діяльності 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</si>
  <si>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</si>
  <si>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</si>
  <si>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</si>
  <si>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</si>
  <si>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</si>
  <si>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…</t>
  </si>
  <si>
    <t>Інші доходи ….</t>
  </si>
  <si>
    <t>...</t>
  </si>
  <si>
    <t>Повернення кредитів до бюджету...</t>
  </si>
  <si>
    <t>На початок періоду</t>
  </si>
  <si>
    <t xml:space="preserve">На кінець періоду </t>
  </si>
  <si>
    <t xml:space="preserve">ВСЬОГО </t>
  </si>
  <si>
    <r>
      <t xml:space="preserve">       </t>
    </r>
    <r>
      <rPr>
        <sz val="10"/>
        <rFont val="Times New Roman"/>
        <family val="1"/>
      </rPr>
      <t>(тис.грн.)</t>
    </r>
  </si>
  <si>
    <t>Надходження із загального фонду бюджету</t>
  </si>
  <si>
    <t>КЕКВ</t>
  </si>
  <si>
    <t>ККК</t>
  </si>
  <si>
    <t>Найменування надання кредитів за класифікацією кредитування</t>
  </si>
  <si>
    <t xml:space="preserve">  (тис.грн.)</t>
  </si>
  <si>
    <t>№ з/п</t>
  </si>
  <si>
    <t>Показники</t>
  </si>
  <si>
    <t>Одиниця виміру</t>
  </si>
  <si>
    <t>Джерело інформації</t>
  </si>
  <si>
    <t>загальний фонд</t>
  </si>
  <si>
    <t>спеціальний фонд</t>
  </si>
  <si>
    <t>загальний</t>
  </si>
  <si>
    <t>фонд</t>
  </si>
  <si>
    <t>спеціальний</t>
  </si>
  <si>
    <t>Найменування видатків</t>
  </si>
  <si>
    <t>1. Обов’язкові виплати</t>
  </si>
  <si>
    <t>2. Стимулюючі доплати та надбавки</t>
  </si>
  <si>
    <t>3. Премії</t>
  </si>
  <si>
    <t>4. Матеріальна допомога</t>
  </si>
  <si>
    <t>В т.ч. оплата праці штатних одиниць за загальним фондом, що враховані також у спеціальному фонді</t>
  </si>
  <si>
    <r>
      <t>10.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 xml:space="preserve">Чисельність зайнятих у бюджетних установах: </t>
    </r>
  </si>
  <si>
    <t>Категорії працівників</t>
  </si>
  <si>
    <t>затвер-джено</t>
  </si>
  <si>
    <t>фактично зайняті</t>
  </si>
  <si>
    <t>Всього штатних одиниць</t>
  </si>
  <si>
    <t>з них штатні одиниці за загальним фондом, що враховані також у спеціальному фонді</t>
  </si>
  <si>
    <t>Код програми/ КТКВК</t>
  </si>
  <si>
    <t>Назва програми</t>
  </si>
  <si>
    <t>Коли та яким документом затверджена</t>
  </si>
  <si>
    <t>Короткий зміст заходів за програмою</t>
  </si>
  <si>
    <t xml:space="preserve"> фонд</t>
  </si>
  <si>
    <t>Код програми</t>
  </si>
  <si>
    <r>
      <t>12.</t>
    </r>
    <r>
      <rPr>
        <b/>
        <sz val="7"/>
        <rFont val="Times New Roman"/>
        <family val="1"/>
      </rPr>
      <t xml:space="preserve">  </t>
    </r>
    <r>
      <rPr>
        <b/>
        <sz val="11"/>
        <rFont val="Times New Roman"/>
        <family val="1"/>
      </rPr>
      <t>Інвестиційні проекти, які виконуються у межах бюджетної програми</t>
    </r>
  </si>
  <si>
    <t>(тис. грн.)</t>
  </si>
  <si>
    <t>Назва інвестиційного проекту  (об’єкта)</t>
  </si>
  <si>
    <t>Пояснення, що характеризують джерела фінансування</t>
  </si>
  <si>
    <t>Джерела надходжень на фінансування проекту  (об’єкта)</t>
  </si>
  <si>
    <t>Загальний фонд</t>
  </si>
  <si>
    <t>Спеціальний фонд</t>
  </si>
  <si>
    <t>Разом</t>
  </si>
  <si>
    <t>Інвестиційний проект  (об’єкт) 1</t>
  </si>
  <si>
    <t>Надходження із бюджету</t>
  </si>
  <si>
    <t>Інші джерела фінансування (за видами) ….</t>
  </si>
  <si>
    <t>Інвестиційний проект (об’єкт) 2</t>
  </si>
  <si>
    <t xml:space="preserve">УСЬОГО </t>
  </si>
  <si>
    <r>
      <t xml:space="preserve">* </t>
    </r>
    <r>
      <rPr>
        <sz val="11"/>
        <rFont val="Times New Roman"/>
        <family val="1"/>
      </rPr>
      <t>Необхідно проставити джерела фінансування до кінця реалізації інвестиційного проекту (програми) в розрізі років.</t>
    </r>
  </si>
  <si>
    <t>КЕКВ/ККК</t>
  </si>
  <si>
    <t>Затверджено з урахуванням змін</t>
  </si>
  <si>
    <t>Зміна кредиторської заборгованості</t>
  </si>
  <si>
    <t>Погашено кредит. заборгованості за рахунок коштів</t>
  </si>
  <si>
    <t>загального фонду</t>
  </si>
  <si>
    <t>спеціального фонду</t>
  </si>
  <si>
    <t>Затверджені призначення</t>
  </si>
  <si>
    <t>Планується погасити кредит. заборгованість за рахунок коштів</t>
  </si>
  <si>
    <t>Очікуваний обсяг взяття поточних зобов’язань</t>
  </si>
  <si>
    <t>(3-5)</t>
  </si>
  <si>
    <t>Граничний обсяг</t>
  </si>
  <si>
    <t>Дебіторська</t>
  </si>
  <si>
    <t>Очікувана дебіторська</t>
  </si>
  <si>
    <t>Причини виникнення заборгованості</t>
  </si>
  <si>
    <t>Вжиті заходи щодо ліквідації заборгованості</t>
  </si>
  <si>
    <t>(найменування головного розпорядника  місцевого  бюджету)                                            КВК</t>
  </si>
  <si>
    <t xml:space="preserve">1.      Управління освіти Біляївської районної державної адміністрації                                             10 </t>
  </si>
  <si>
    <r>
      <t>2.       Управління освіти Біляївської районної державної адміністрації  ________________________</t>
    </r>
    <r>
      <rPr>
        <i/>
        <u val="single"/>
        <sz val="12"/>
        <rFont val="Times New Roman"/>
        <family val="1"/>
      </rPr>
      <t>10</t>
    </r>
    <r>
      <rPr>
        <b/>
        <i/>
        <u val="single"/>
        <sz val="12"/>
        <rFont val="Times New Roman"/>
        <family val="1"/>
      </rPr>
      <t xml:space="preserve"> (__)(__)</t>
    </r>
  </si>
  <si>
    <t>Заробітна плата</t>
  </si>
  <si>
    <t>Нарахування на заробітну плату</t>
  </si>
  <si>
    <t>Видатки на відрядження</t>
  </si>
  <si>
    <r>
      <t>9.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Структура видатків на оплату праці                                                                                                                      </t>
    </r>
    <r>
      <rPr>
        <sz val="10"/>
        <rFont val="Times New Roman"/>
        <family val="1"/>
      </rPr>
      <t>(тис.грн.)</t>
    </r>
  </si>
  <si>
    <t>Придбання обладнання і предметів дострокового користування</t>
  </si>
  <si>
    <t>___________________</t>
  </si>
  <si>
    <t>(найменування відповідального виконавця у межах  місцевого  бюджету)                                                           КВК / відповідальний виконавець</t>
  </si>
  <si>
    <t>Затрат:</t>
  </si>
  <si>
    <t>Продукту:</t>
  </si>
  <si>
    <t>Ефективності:</t>
  </si>
  <si>
    <t>Якості:</t>
  </si>
  <si>
    <t xml:space="preserve">Предмети, матеріали, обладнання та інвентар, у тому числі м'який інвентар та обмундирування 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</si>
  <si>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</si>
  <si>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</si>
  <si>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</si>
  <si>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Інші видатки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</si>
  <si>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</si>
  <si>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</si>
  <si>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</si>
  <si>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</si>
  <si>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</si>
  <si>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Капітальний ремонт інших об’єктів</t>
  </si>
  <si>
    <t>Реконструкція інших об'єктів</t>
  </si>
  <si>
    <t xml:space="preserve">Завдання №1: Забезпечити надання відповідних послуг </t>
  </si>
  <si>
    <t>Кількість шкіл</t>
  </si>
  <si>
    <t>Кількість класів</t>
  </si>
  <si>
    <t>Кількість ставок працівників</t>
  </si>
  <si>
    <t>в т.ч.пед.працівників</t>
  </si>
  <si>
    <t>Середньорічна кількість учнів</t>
  </si>
  <si>
    <t>Кількість випускників 9-11кл.</t>
  </si>
  <si>
    <t>Середня наповнюваність класів</t>
  </si>
  <si>
    <t>Кількість переможців олімпіад та призерів 7-11кл.</t>
  </si>
  <si>
    <t>Динаміка охоплення дітей шкільного віку загальною середньою освітою</t>
  </si>
  <si>
    <t>од.</t>
  </si>
  <si>
    <t>учнів</t>
  </si>
  <si>
    <t>%</t>
  </si>
  <si>
    <t>Кількість груп продовженого дня</t>
  </si>
  <si>
    <t>Педагогічні працівники</t>
  </si>
  <si>
    <t>Адміністративно-педагогічні працівники</t>
  </si>
  <si>
    <t>Спеціалісти</t>
  </si>
  <si>
    <t>Робітники</t>
  </si>
  <si>
    <t>мережа</t>
  </si>
  <si>
    <t>штатний розпис</t>
  </si>
  <si>
    <t>розрахунок</t>
  </si>
  <si>
    <t>звіт</t>
  </si>
  <si>
    <t>Забезпечити надання відповідних послуг денними загальноосвітніми навчальними закладами</t>
  </si>
  <si>
    <t>Головний бухгалтер</t>
  </si>
  <si>
    <t xml:space="preserve"> - Конституція України (Закон України від 28.06.1996 № 254к/96-ВР);</t>
  </si>
  <si>
    <t xml:space="preserve"> - Закон України від 23.05.1991 № 1060-ХІІ «Про освіту»;</t>
  </si>
  <si>
    <t>- Постанова КМ України від 28.02.2002р. №228 "Про порядок складання, розгляду та затвердження та основні вимоги до виконання кошторисів бюджетних установ"</t>
  </si>
  <si>
    <t>-  Наказ Міністерства фінансів України від 02.08.2010 р. № 805" Про затвердження Основних підходів до впровадження програмно-цільового методу, і складання, і виконання місцевих бюджетів"</t>
  </si>
  <si>
    <r>
      <t>4.2.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Times New Roman"/>
        <family val="1"/>
      </rPr>
      <t xml:space="preserve">Підстави для виконання бюджетної програми: </t>
    </r>
  </si>
  <si>
    <t>Будівництво (придбання) інших об'єктів</t>
  </si>
  <si>
    <t>Оплата  енергоносіїв</t>
  </si>
  <si>
    <t>соціальне забеспечення</t>
  </si>
  <si>
    <t xml:space="preserve">соціальне забеспечення </t>
  </si>
  <si>
    <t>2017 рік</t>
  </si>
  <si>
    <t>Кредиторська заборгованість на 01.01.2015</t>
  </si>
  <si>
    <t>Можлива кредиторська заборгованість на 01.01.2016</t>
  </si>
  <si>
    <t>заборгованість на 01.01.2016</t>
  </si>
  <si>
    <t>2019 рік (прогноз)</t>
  </si>
  <si>
    <t>2019рік (прогноз)</t>
  </si>
  <si>
    <t>2018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</si>
  <si>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</si>
  <si>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А.О.Гладкіх</t>
  </si>
  <si>
    <t>-  Наказ Міністерства фінансів України та наказ міністерства Освіти від 01.06.2010 р.№298/519 "Про затвердження Типового переліку бюджетних програм і результативних показників їх виконання для місцевих бюджетів у сфері "Освіта"</t>
  </si>
  <si>
    <r>
      <t>5.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 Надходженя для виконання бюджетної програми:</t>
    </r>
  </si>
  <si>
    <t>Запозичання</t>
  </si>
  <si>
    <t>кошти,що передаються із загального фонду до спеціального фонду</t>
  </si>
  <si>
    <r>
      <t>6.</t>
    </r>
    <r>
      <rPr>
        <b/>
        <sz val="7"/>
        <rFont val="Times New Roman"/>
        <family val="1"/>
      </rPr>
      <t>     </t>
    </r>
    <r>
      <rPr>
        <b/>
        <sz val="11"/>
        <rFont val="Times New Roman"/>
        <family val="1"/>
      </rPr>
      <t xml:space="preserve"> Видатки/ надання кредитів за кодами економічної класифікації  видатків / класифікації кредитування бюджету</t>
    </r>
  </si>
  <si>
    <t xml:space="preserve">14.4. Нормативно-правові акти, виконання яких у 20__ році </t>
  </si>
  <si>
    <t xml:space="preserve">не забезпечено граничним обсягом видатків / </t>
  </si>
  <si>
    <t>/ надання кредитів загального фонду</t>
  </si>
  <si>
    <t>№</t>
  </si>
  <si>
    <t>Статті (пункти)</t>
  </si>
  <si>
    <t xml:space="preserve">Обсяг видатків/ надання кредитів, </t>
  </si>
  <si>
    <t xml:space="preserve">Обсяг видатків/надання </t>
  </si>
  <si>
    <t xml:space="preserve">Заходи, яких необхідно вжити </t>
  </si>
  <si>
    <t>з/п</t>
  </si>
  <si>
    <t>Найменування</t>
  </si>
  <si>
    <t>нормативно-</t>
  </si>
  <si>
    <t xml:space="preserve">необхідний для виконання </t>
  </si>
  <si>
    <t xml:space="preserve">кредитів, врахований у </t>
  </si>
  <si>
    <t xml:space="preserve">кредитів, не забезпечений </t>
  </si>
  <si>
    <t xml:space="preserve">для забезпечення виконання </t>
  </si>
  <si>
    <t xml:space="preserve">правового акта </t>
  </si>
  <si>
    <t>статей (пунктів)(тис. грн)</t>
  </si>
  <si>
    <t>граничному обсязі</t>
  </si>
  <si>
    <t>граничним обсягомграничним обсягом</t>
  </si>
  <si>
    <t>статей (пунктів) нормативно-</t>
  </si>
  <si>
    <t>(тис. грн)</t>
  </si>
  <si>
    <t>(тис. грн)(4-5)</t>
  </si>
  <si>
    <t xml:space="preserve">правового акта в межах </t>
  </si>
  <si>
    <t>граничного обсягу</t>
  </si>
  <si>
    <t>Нормативно-правовий акт</t>
  </si>
  <si>
    <t>Економічна класифікація видатків бюджету/</t>
  </si>
  <si>
    <t>класифікація кредитування бюджету</t>
  </si>
  <si>
    <t>14.5. Аналіз управління бюджетними зобов’язаннями та пропозиції щодо упорядкування бюджетних зобов’язань у 20_ році</t>
  </si>
  <si>
    <t xml:space="preserve">15. Підстави та обґрунтування видатків спеціального фонду на 20__ рік та на 20__ - 20__ роки за рахунок надходжень до спеціального </t>
  </si>
  <si>
    <t>фонду, аналіз результатів, досягнутих унаслідок використання коштів спеціального фонду бюджету у 20__ році, та очікувані результати у 20__ році</t>
  </si>
  <si>
    <t>у т.ч.бюджет розвитку</t>
  </si>
  <si>
    <t>разом (12+13)</t>
  </si>
  <si>
    <t>20___ рік (прогноз)</t>
  </si>
  <si>
    <t>спеціал..фонд.</t>
  </si>
  <si>
    <t>в.т.ч.б-т розв.</t>
  </si>
  <si>
    <t>(4+5)</t>
  </si>
  <si>
    <t>(8+9)</t>
  </si>
  <si>
    <t>(12+13)</t>
  </si>
  <si>
    <t>6.4. Надання кредитів за кодами класифікації кредитування бюджету у 20__-20__ роках</t>
  </si>
  <si>
    <r>
      <t>7.</t>
    </r>
    <r>
      <rPr>
        <b/>
        <sz val="7"/>
        <rFont val="Times New Roman"/>
        <family val="1"/>
      </rPr>
      <t> </t>
    </r>
    <r>
      <rPr>
        <b/>
        <sz val="11"/>
        <rFont val="Times New Roman"/>
        <family val="1"/>
      </rPr>
      <t xml:space="preserve"> Видатки   / надання кредитів у розрізі підпрограм та завдань.</t>
    </r>
  </si>
  <si>
    <r>
      <t>8.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 Результативні показники, бюджетної програми.</t>
    </r>
  </si>
  <si>
    <t>Завдання: Забезпечити залучення та надання належних умов виховання дітей в умовах позашкільної освіти</t>
  </si>
  <si>
    <t>2019 рік</t>
  </si>
  <si>
    <t>затверджено</t>
  </si>
  <si>
    <t>11.Регіональні програми які виконуються в межах бюджетної програми.</t>
  </si>
  <si>
    <t>-Бюджетний кодекс України (ЗУ від 08.07.2010р №2456-YI із змінами затвердженими ЗУ від 28.12.2014 року №80-VIII, від 03.09.2015р №166-VIII))</t>
  </si>
  <si>
    <t xml:space="preserve"> - Закон України від 22.06.2000 № 1841-ІІІ "Про позашкільну освіту"</t>
  </si>
  <si>
    <t xml:space="preserve">КПКВК </t>
  </si>
  <si>
    <t>в.т.ч.бюджет розвитку</t>
  </si>
  <si>
    <t>в.т.ч.бюджету розвитку</t>
  </si>
  <si>
    <t xml:space="preserve"> запозичення </t>
  </si>
  <si>
    <t xml:space="preserve">Найменування </t>
  </si>
  <si>
    <t>Підпрограми/завдання бюджетної програми</t>
  </si>
  <si>
    <t>спеціалий фонд.</t>
  </si>
  <si>
    <t>Касові видатки/надання кредитів</t>
  </si>
  <si>
    <t>Кредиторська заборгованість на 01.01.2016</t>
  </si>
  <si>
    <t>Бюджетні зобовязання (5+7)</t>
  </si>
  <si>
    <t>(7-6)</t>
  </si>
  <si>
    <t>Підпрограма 1</t>
  </si>
  <si>
    <t>Економічна класифікація видатків бюджету</t>
  </si>
  <si>
    <t xml:space="preserve">Класифікація кредитування бюджету </t>
  </si>
  <si>
    <t>Підпрограма 2</t>
  </si>
  <si>
    <t>КП</t>
  </si>
  <si>
    <t>Очікуваний обсяг взяття поточних зобов’язань(4-6)</t>
  </si>
  <si>
    <t>(5-6-7)</t>
  </si>
  <si>
    <t>(9-11)</t>
  </si>
  <si>
    <t>Дебіторська заборгованість на 01.01.2015</t>
  </si>
  <si>
    <t>заборгованість на 01.01.2017</t>
  </si>
  <si>
    <t>окремі заходи</t>
  </si>
  <si>
    <r>
      <t xml:space="preserve">3.  Надання загальної середньої освіти загальноосвітними навчальними закладами ( вт.ч. школою-дитячим-садком,інтернатом при школі ),спеціалізованими школами,ліцеями, гімназіями,колегіумами.    </t>
    </r>
    <r>
      <rPr>
        <i/>
        <u val="single"/>
        <sz val="11"/>
        <rFont val="Times New Roman"/>
        <family val="1"/>
      </rPr>
      <t>(1) (0) (1) (1) (0) (2) (0)</t>
    </r>
  </si>
  <si>
    <r>
      <t>4.1.</t>
    </r>
    <r>
      <rPr>
        <b/>
        <sz val="7"/>
        <rFont val="Times New Roman"/>
        <family val="1"/>
      </rPr>
      <t xml:space="preserve">       </t>
    </r>
    <r>
      <rPr>
        <b/>
        <sz val="11"/>
        <rFont val="Times New Roman"/>
        <family val="1"/>
      </rPr>
      <t xml:space="preserve">Основна мета виконання бюджетної програми, строки її реалізації та завдання на 2018-2020 роки: </t>
    </r>
    <r>
      <rPr>
        <b/>
        <i/>
        <sz val="11"/>
        <rFont val="Times New Roman"/>
        <family val="1"/>
      </rPr>
      <t>Залучення та забезпечення надання належних умов виховання дітей в умовах позашкільної освіти</t>
    </r>
  </si>
  <si>
    <t>5.1.Надходженя для виконання бюджетної програми у  2016-2018 роках.</t>
  </si>
  <si>
    <t>2016 рік (звіт)</t>
  </si>
  <si>
    <t>2017 рік (затверджено)</t>
  </si>
  <si>
    <t>2018 рік (проект)</t>
  </si>
  <si>
    <t>5.2.  Надходженя для виконання бюджетної програми у 2019-2020 роках.</t>
  </si>
  <si>
    <t>2020 рік (прогноз)</t>
  </si>
  <si>
    <t>6.2. Надання кредитів за кодами класифікації кредитування бюджету у 2019 -2020роки:</t>
  </si>
  <si>
    <t>6.3. Видатки за кодами економічної класифікації видатків бюджету у 2019-2020роках</t>
  </si>
  <si>
    <t>7.1. Видатки/надання кредитів у розрізі  підпрограм та завдань у 2016-2018 роках.</t>
  </si>
  <si>
    <t>2016 рік (звіт )</t>
  </si>
  <si>
    <t>2017 рік (затверджено )</t>
  </si>
  <si>
    <t>7.2. Видатки/надання кредитів у розрізі підпрограм та завдань у 2019-2020 роках.</t>
  </si>
  <si>
    <t>8.1. Результативні показники,  бюджетної програми у 2016-2018 роках.</t>
  </si>
  <si>
    <t>8.2. Результативні показники, які характеризують виконання бюджетної програми у 2019-2020 роках:</t>
  </si>
  <si>
    <t>2016рік (звіт)</t>
  </si>
  <si>
    <t>2017 рік (план)</t>
  </si>
  <si>
    <t>2020 рік</t>
  </si>
  <si>
    <t>11.1Регіональні \ місцеві програми, які виконуються в межах бюджетної програми у 2016-2018роках.</t>
  </si>
  <si>
    <t>11.2Регіональні \ місцеві програми, які виконуються в межах бюджетної програми у 2019-2020роках.</t>
  </si>
  <si>
    <t>12.1. Обсяги та джерела фінансування інвестиційних проектів у 2016-2018 роках.</t>
  </si>
  <si>
    <t>2017рік (затверджено)</t>
  </si>
  <si>
    <t>2018рік (проект)</t>
  </si>
  <si>
    <t>12.2. Обсяги та джерела фінансування інвестиційних проектів на 2019-2020 роках.</t>
  </si>
  <si>
    <t>2020рік (прогноз)</t>
  </si>
  <si>
    <t>13.Аналіз результатів, досягнутих унаслідок використання коштів загального фонду бюджету у 2016 році та очікувані результати у 2017 році, обґрунтування необхідності передбачення видатків\надання кредитів на 2018-2020 роки</t>
  </si>
  <si>
    <t>14.Бюджетні забов*язання у 2016-2020 роках.</t>
  </si>
  <si>
    <t>14.1 Кредиторська заборгованість за загальним фондом місцевому бюджету у 2016 році (звітному) році</t>
  </si>
  <si>
    <t>14.2 Кредиторська заборгованість за загальним фондом місцевому бюджету у 2017-2018 (поточному та плановому) роках.</t>
  </si>
  <si>
    <t>14.3. Дебіторська заборгованость у 2016-2017  роках:</t>
  </si>
  <si>
    <t>6.1. Видатки за кодами  економічної класифікації видатків бюджету у 2016__-2018__ роках</t>
  </si>
  <si>
    <t>В.Г.Іванова</t>
  </si>
  <si>
    <t>БЮДЖЕТНИЙ ЗАПИТ НА 2018-2020 РІКИ індивідуальний  Форма 2018 - 2</t>
  </si>
  <si>
    <r>
      <t>4.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 xml:space="preserve">Основна мета виконання бюджетної програми, строки реалізації та головні завдання бюджетної програми на 2018-2020роки: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</si>
</sst>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u val="single"/>
      <sz val="11"/>
      <name val="Times New Roman"/>
      <family val="1"/>
    </font>
    <font>
      <sz val="8"/>
      <name val="Arial Cyr"/>
      <family val="0"/>
    </font>
    <font>
      <sz val="9"/>
      <name val="Times New Roman Cyr"/>
      <family val="1"/>
    </font>
    <font>
      <sz val="12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0" borderId="7" applyNumberFormat="0" applyAlignment="0" applyProtection="0"/>
    <xf numFmtId="0" fontId="40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4" borderId="0" applyNumberFormat="0" applyBorder="0" applyAlignment="0" applyProtection="0"/>
  </cellStyleXfs>
  <cellXfs count="4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8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2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13" fillId="0" borderId="20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4" fillId="0" borderId="0" xfId="0" applyFont="1" applyAlignment="1">
      <alignment horizontal="left" indent="4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indent="15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3" fillId="0" borderId="17" xfId="0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top" wrapText="1"/>
    </xf>
    <xf numFmtId="2" fontId="8" fillId="0" borderId="14" xfId="0" applyNumberFormat="1" applyFont="1" applyBorder="1" applyAlignment="1">
      <alignment horizontal="center" vertical="center" shrinkToFit="1"/>
    </xf>
    <xf numFmtId="2" fontId="8" fillId="0" borderId="12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49" fontId="23" fillId="0" borderId="0" xfId="0" applyNumberFormat="1" applyFont="1" applyFill="1" applyAlignment="1">
      <alignment wrapText="1" shrinkToFit="1"/>
    </xf>
    <xf numFmtId="0" fontId="23" fillId="0" borderId="0" xfId="0" applyFont="1" applyAlignment="1">
      <alignment wrapText="1"/>
    </xf>
    <xf numFmtId="49" fontId="23" fillId="0" borderId="0" xfId="0" applyNumberFormat="1" applyFont="1" applyAlignment="1" quotePrefix="1">
      <alignment vertical="center" wrapText="1"/>
    </xf>
    <xf numFmtId="0" fontId="23" fillId="0" borderId="0" xfId="0" applyFont="1" applyAlignment="1">
      <alignment vertical="center" wrapText="1"/>
    </xf>
    <xf numFmtId="0" fontId="11" fillId="0" borderId="21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12" fillId="0" borderId="25" xfId="0" applyFont="1" applyBorder="1" applyAlignment="1">
      <alignment horizontal="center" vertical="top" wrapText="1"/>
    </xf>
    <xf numFmtId="2" fontId="6" fillId="0" borderId="2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0" borderId="14" xfId="0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72" fontId="6" fillId="0" borderId="13" xfId="0" applyNumberFormat="1" applyFont="1" applyFill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6" fillId="0" borderId="3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7" fillId="0" borderId="12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Border="1" applyAlignment="1">
      <alignment/>
    </xf>
    <xf numFmtId="0" fontId="6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6" fillId="0" borderId="34" xfId="0" applyFont="1" applyBorder="1" applyAlignment="1">
      <alignment horizontal="center" wrapText="1"/>
    </xf>
    <xf numFmtId="0" fontId="6" fillId="0" borderId="34" xfId="0" applyFont="1" applyBorder="1" applyAlignment="1">
      <alignment horizontal="center" vertical="top" wrapText="1"/>
    </xf>
    <xf numFmtId="2" fontId="6" fillId="0" borderId="34" xfId="0" applyNumberFormat="1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1" fillId="0" borderId="31" xfId="0" applyFont="1" applyBorder="1" applyAlignment="1">
      <alignment horizontal="center" vertical="top" wrapText="1"/>
    </xf>
    <xf numFmtId="0" fontId="11" fillId="0" borderId="31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11" fillId="0" borderId="38" xfId="0" applyFont="1" applyBorder="1" applyAlignment="1">
      <alignment vertical="top" wrapText="1"/>
    </xf>
    <xf numFmtId="0" fontId="6" fillId="0" borderId="32" xfId="0" applyFont="1" applyBorder="1" applyAlignment="1">
      <alignment horizontal="justify" vertical="top" wrapText="1"/>
    </xf>
    <xf numFmtId="2" fontId="6" fillId="0" borderId="39" xfId="0" applyNumberFormat="1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4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21" fillId="0" borderId="29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wrapText="1"/>
    </xf>
    <xf numFmtId="0" fontId="21" fillId="0" borderId="27" xfId="0" applyFont="1" applyFill="1" applyBorder="1" applyAlignment="1">
      <alignment wrapText="1"/>
    </xf>
    <xf numFmtId="0" fontId="6" fillId="0" borderId="27" xfId="0" applyFont="1" applyBorder="1" applyAlignment="1">
      <alignment horizontal="justify" vertical="top" wrapText="1"/>
    </xf>
    <xf numFmtId="0" fontId="21" fillId="0" borderId="31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2" fontId="8" fillId="0" borderId="34" xfId="0" applyNumberFormat="1" applyFont="1" applyFill="1" applyBorder="1" applyAlignment="1">
      <alignment horizontal="center" vertical="center" shrinkToFit="1"/>
    </xf>
    <xf numFmtId="2" fontId="6" fillId="0" borderId="34" xfId="0" applyNumberFormat="1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top" wrapText="1"/>
    </xf>
    <xf numFmtId="0" fontId="13" fillId="0" borderId="34" xfId="0" applyFont="1" applyBorder="1" applyAlignment="1">
      <alignment wrapText="1"/>
    </xf>
    <xf numFmtId="0" fontId="11" fillId="0" borderId="34" xfId="0" applyFont="1" applyBorder="1" applyAlignment="1">
      <alignment vertical="top" wrapText="1"/>
    </xf>
    <xf numFmtId="0" fontId="6" fillId="0" borderId="34" xfId="0" applyFont="1" applyBorder="1" applyAlignment="1">
      <alignment horizontal="justify" vertical="top" wrapText="1"/>
    </xf>
    <xf numFmtId="0" fontId="8" fillId="0" borderId="34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wrapText="1"/>
    </xf>
    <xf numFmtId="0" fontId="13" fillId="0" borderId="41" xfId="0" applyFont="1" applyBorder="1" applyAlignment="1">
      <alignment wrapText="1"/>
    </xf>
    <xf numFmtId="0" fontId="6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1" fillId="0" borderId="42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11" fillId="0" borderId="42" xfId="0" applyFont="1" applyBorder="1" applyAlignment="1">
      <alignment vertical="top" wrapText="1"/>
    </xf>
    <xf numFmtId="0" fontId="6" fillId="0" borderId="37" xfId="0" applyFont="1" applyBorder="1" applyAlignment="1">
      <alignment vertical="top" wrapText="1"/>
    </xf>
    <xf numFmtId="0" fontId="6" fillId="0" borderId="42" xfId="0" applyFont="1" applyBorder="1" applyAlignment="1">
      <alignment horizontal="justify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wrapText="1"/>
    </xf>
    <xf numFmtId="0" fontId="21" fillId="0" borderId="34" xfId="0" applyFont="1" applyFill="1" applyBorder="1" applyAlignment="1">
      <alignment vertical="top" wrapText="1"/>
    </xf>
    <xf numFmtId="0" fontId="21" fillId="0" borderId="34" xfId="0" applyFont="1" applyFill="1" applyBorder="1" applyAlignment="1">
      <alignment vertical="top" wrapText="1"/>
    </xf>
    <xf numFmtId="0" fontId="25" fillId="0" borderId="42" xfId="0" applyFont="1" applyBorder="1" applyAlignment="1">
      <alignment horizontal="center" wrapText="1"/>
    </xf>
    <xf numFmtId="2" fontId="8" fillId="0" borderId="37" xfId="0" applyNumberFormat="1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vertical="top" wrapText="1"/>
    </xf>
    <xf numFmtId="2" fontId="8" fillId="0" borderId="39" xfId="0" applyNumberFormat="1" applyFont="1" applyFill="1" applyBorder="1" applyAlignment="1">
      <alignment horizontal="center" vertical="center" shrinkToFit="1"/>
    </xf>
    <xf numFmtId="2" fontId="8" fillId="0" borderId="40" xfId="0" applyNumberFormat="1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wrapText="1"/>
    </xf>
    <xf numFmtId="0" fontId="6" fillId="0" borderId="42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4" fillId="0" borderId="44" xfId="0" applyFont="1" applyFill="1" applyBorder="1" applyAlignment="1">
      <alignment vertical="top" wrapText="1"/>
    </xf>
    <xf numFmtId="0" fontId="4" fillId="0" borderId="45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0" fillId="0" borderId="46" xfId="0" applyFill="1" applyBorder="1" applyAlignment="1">
      <alignment/>
    </xf>
    <xf numFmtId="0" fontId="7" fillId="0" borderId="34" xfId="0" applyFont="1" applyBorder="1" applyAlignment="1">
      <alignment horizontal="center" wrapText="1"/>
    </xf>
    <xf numFmtId="0" fontId="6" fillId="0" borderId="3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justify" vertical="top"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39" xfId="0" applyFont="1" applyBorder="1" applyAlignment="1">
      <alignment horizontal="justify" vertical="top" wrapText="1"/>
    </xf>
    <xf numFmtId="0" fontId="4" fillId="0" borderId="34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42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4" fillId="0" borderId="39" xfId="0" applyFont="1" applyFill="1" applyBorder="1" applyAlignment="1">
      <alignment vertical="top" wrapText="1"/>
    </xf>
    <xf numFmtId="0" fontId="26" fillId="0" borderId="0" xfId="0" applyFont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justify" vertical="top" wrapText="1"/>
    </xf>
    <xf numFmtId="0" fontId="1" fillId="0" borderId="49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4" fillId="0" borderId="49" xfId="0" applyFont="1" applyBorder="1" applyAlignment="1">
      <alignment vertical="top" wrapText="1"/>
    </xf>
    <xf numFmtId="0" fontId="6" fillId="0" borderId="50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6" fillId="0" borderId="4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8" fillId="0" borderId="51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0" borderId="49" xfId="0" applyFont="1" applyBorder="1" applyAlignment="1">
      <alignment horizontal="center" vertical="top" wrapText="1"/>
    </xf>
    <xf numFmtId="0" fontId="8" fillId="0" borderId="47" xfId="0" applyFont="1" applyBorder="1" applyAlignment="1">
      <alignment vertical="top" wrapText="1"/>
    </xf>
    <xf numFmtId="0" fontId="6" fillId="0" borderId="47" xfId="0" applyFont="1" applyBorder="1" applyAlignment="1">
      <alignment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1" fillId="0" borderId="34" xfId="0" applyFont="1" applyBorder="1" applyAlignment="1">
      <alignment wrapText="1"/>
    </xf>
    <xf numFmtId="0" fontId="9" fillId="0" borderId="34" xfId="0" applyFont="1" applyBorder="1" applyAlignment="1">
      <alignment horizontal="center" wrapText="1"/>
    </xf>
    <xf numFmtId="0" fontId="4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6" fillId="0" borderId="34" xfId="0" applyFont="1" applyBorder="1" applyAlignment="1">
      <alignment horizontal="right" indent="15"/>
    </xf>
    <xf numFmtId="0" fontId="5" fillId="0" borderId="34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3" fillId="0" borderId="34" xfId="0" applyFont="1" applyBorder="1" applyAlignment="1">
      <alignment vertical="top" wrapText="1"/>
    </xf>
    <xf numFmtId="0" fontId="0" fillId="0" borderId="34" xfId="0" applyBorder="1" applyAlignment="1">
      <alignment/>
    </xf>
    <xf numFmtId="0" fontId="26" fillId="0" borderId="34" xfId="0" applyFont="1" applyBorder="1" applyAlignment="1">
      <alignment/>
    </xf>
    <xf numFmtId="0" fontId="0" fillId="0" borderId="37" xfId="0" applyBorder="1" applyAlignment="1">
      <alignment/>
    </xf>
    <xf numFmtId="0" fontId="4" fillId="0" borderId="43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0" fillId="0" borderId="39" xfId="0" applyFont="1" applyBorder="1" applyAlignment="1">
      <alignment/>
    </xf>
    <xf numFmtId="0" fontId="26" fillId="0" borderId="39" xfId="0" applyFont="1" applyBorder="1" applyAlignment="1">
      <alignment/>
    </xf>
    <xf numFmtId="0" fontId="7" fillId="0" borderId="34" xfId="0" applyFont="1" applyBorder="1" applyAlignment="1">
      <alignment wrapText="1"/>
    </xf>
    <xf numFmtId="0" fontId="0" fillId="0" borderId="42" xfId="0" applyBorder="1" applyAlignment="1">
      <alignment/>
    </xf>
    <xf numFmtId="0" fontId="6" fillId="0" borderId="34" xfId="0" applyFont="1" applyBorder="1" applyAlignment="1">
      <alignment/>
    </xf>
    <xf numFmtId="0" fontId="26" fillId="0" borderId="34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2" fillId="0" borderId="28" xfId="0" applyFont="1" applyBorder="1" applyAlignment="1">
      <alignment vertical="top" wrapText="1"/>
    </xf>
    <xf numFmtId="0" fontId="0" fillId="0" borderId="29" xfId="0" applyBorder="1" applyAlignment="1">
      <alignment/>
    </xf>
    <xf numFmtId="0" fontId="0" fillId="0" borderId="0" xfId="0" applyAlignment="1">
      <alignment wrapText="1"/>
    </xf>
    <xf numFmtId="2" fontId="6" fillId="0" borderId="34" xfId="0" applyNumberFormat="1" applyFont="1" applyBorder="1" applyAlignment="1">
      <alignment horizontal="center" wrapText="1"/>
    </xf>
    <xf numFmtId="2" fontId="6" fillId="0" borderId="24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52" xfId="0" applyNumberFormat="1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5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55" xfId="0" applyFont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49" fontId="5" fillId="0" borderId="0" xfId="0" applyNumberFormat="1" applyFont="1" applyFill="1" applyAlignment="1">
      <alignment horizontal="left" wrapText="1" shrinkToFi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45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0" borderId="5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54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textRotation="90" wrapText="1"/>
    </xf>
    <xf numFmtId="0" fontId="6" fillId="0" borderId="66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7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15" fillId="0" borderId="4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6" fillId="0" borderId="5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4" xfId="0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6" fillId="0" borderId="44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0" fontId="6" fillId="0" borderId="5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0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7.75390625" style="0" customWidth="1"/>
    <col min="2" max="2" width="8.125" style="0" customWidth="1"/>
    <col min="3" max="3" width="39.375" style="0" customWidth="1"/>
    <col min="4" max="4" width="11.625" style="0" customWidth="1"/>
    <col min="5" max="6" width="7.625" style="0" customWidth="1"/>
    <col min="7" max="7" width="8.625" style="0" customWidth="1"/>
    <col min="8" max="8" width="8.125" style="0" customWidth="1"/>
    <col min="9" max="9" width="10.375" style="0" customWidth="1"/>
    <col min="11" max="11" width="8.125" style="0" customWidth="1"/>
    <col min="12" max="12" width="10.00390625" style="0" bestFit="1" customWidth="1"/>
    <col min="15" max="15" width="10.375" style="0" customWidth="1"/>
  </cols>
  <sheetData>
    <row r="1" spans="1:15" ht="16.5">
      <c r="A1" s="308" t="s">
        <v>267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15.75">
      <c r="A2" s="309" t="s">
        <v>93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</row>
    <row r="3" spans="1:15" ht="12.75">
      <c r="A3" s="305" t="s">
        <v>92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ht="15.75">
      <c r="A4" s="309" t="s">
        <v>94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</row>
    <row r="5" spans="1:15" ht="12.75">
      <c r="A5" s="305" t="s">
        <v>101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5" s="277" customFormat="1" ht="29.25" customHeight="1">
      <c r="A6" s="304" t="s">
        <v>234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</row>
    <row r="7" spans="1:15" ht="12.75">
      <c r="A7" s="305" t="s">
        <v>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95"/>
      <c r="O7" s="35" t="s">
        <v>0</v>
      </c>
    </row>
    <row r="8" spans="1:15" ht="14.25" customHeight="1">
      <c r="A8" s="306" t="s">
        <v>268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1:15" ht="30.75" customHeight="1">
      <c r="A9" s="306" t="s">
        <v>235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</row>
    <row r="10" spans="1:15" ht="14.25" customHeight="1">
      <c r="A10" s="306" t="s">
        <v>146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</row>
    <row r="11" spans="1:37" ht="20.25" customHeight="1">
      <c r="A11" s="300" t="s">
        <v>142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57"/>
      <c r="Q11" s="57"/>
      <c r="R11" s="57"/>
      <c r="S11" s="57"/>
      <c r="T11" s="57"/>
      <c r="U11" s="57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</row>
    <row r="12" spans="1:37" ht="21.75" customHeight="1">
      <c r="A12" s="301" t="s">
        <v>210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57"/>
      <c r="Q12" s="57"/>
      <c r="R12" s="57"/>
      <c r="S12" s="57"/>
      <c r="T12" s="57"/>
      <c r="U12" s="57"/>
      <c r="W12" s="298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</row>
    <row r="13" spans="1:37" ht="1.5" customHeight="1">
      <c r="A13" s="301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57"/>
      <c r="Q13" s="57"/>
      <c r="R13" s="57"/>
      <c r="S13" s="57"/>
      <c r="T13" s="57"/>
      <c r="U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ht="29.25" customHeight="1">
      <c r="A14" s="300" t="s">
        <v>143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57"/>
      <c r="Q14" s="57"/>
      <c r="R14" s="57"/>
      <c r="S14" s="57"/>
      <c r="T14" s="57"/>
      <c r="U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1:37" ht="19.5" customHeight="1">
      <c r="A15" s="300" t="s">
        <v>211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57"/>
      <c r="Q15" s="57"/>
      <c r="R15" s="57"/>
      <c r="S15" s="57"/>
      <c r="T15" s="57"/>
      <c r="U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37" ht="27.75" customHeight="1">
      <c r="A16" s="307" t="s">
        <v>144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59"/>
      <c r="Q16" s="59"/>
      <c r="R16" s="59"/>
      <c r="S16" s="59"/>
      <c r="T16" s="59"/>
      <c r="U16" s="59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ht="38.25" customHeight="1">
      <c r="A17" s="293" t="s">
        <v>145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60"/>
      <c r="Q17" s="60"/>
      <c r="R17" s="60"/>
      <c r="S17" s="60"/>
      <c r="T17" s="60"/>
      <c r="U17" s="60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ht="35.25" customHeight="1">
      <c r="A18" s="293" t="s">
        <v>160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61"/>
      <c r="Q18" s="61"/>
      <c r="R18" s="61"/>
      <c r="S18" s="61"/>
      <c r="T18" s="61"/>
      <c r="U18" s="61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</row>
    <row r="19" spans="1:21" ht="38.25" customHeight="1">
      <c r="A19" s="294" t="s">
        <v>160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61"/>
      <c r="Q19" s="61"/>
      <c r="R19" s="61"/>
      <c r="S19" s="61"/>
      <c r="T19" s="61"/>
      <c r="U19" s="61"/>
    </row>
    <row r="20" spans="1:21" ht="30" customHeight="1" hidden="1">
      <c r="A20" s="303"/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62"/>
      <c r="Q20" s="62"/>
      <c r="R20" s="62"/>
      <c r="S20" s="62"/>
      <c r="T20" s="62"/>
      <c r="U20" s="62"/>
    </row>
    <row r="21" spans="1:15" ht="14.25">
      <c r="A21" s="302" t="s">
        <v>161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</row>
    <row r="22" spans="1:15" ht="11.25" customHeight="1" thickBot="1">
      <c r="A22" s="1" t="s">
        <v>236</v>
      </c>
      <c r="B22" s="1"/>
      <c r="O22" s="1" t="s">
        <v>6</v>
      </c>
    </row>
    <row r="23" spans="1:15" ht="13.5" customHeight="1" thickBot="1">
      <c r="A23" s="285" t="s">
        <v>212</v>
      </c>
      <c r="B23" s="285" t="s">
        <v>7</v>
      </c>
      <c r="C23" s="295" t="s">
        <v>8</v>
      </c>
      <c r="D23" s="289" t="s">
        <v>237</v>
      </c>
      <c r="E23" s="290"/>
      <c r="F23" s="290"/>
      <c r="G23" s="291"/>
      <c r="H23" s="289" t="s">
        <v>238</v>
      </c>
      <c r="I23" s="290"/>
      <c r="J23" s="290"/>
      <c r="K23" s="291"/>
      <c r="L23" s="289" t="s">
        <v>239</v>
      </c>
      <c r="M23" s="290"/>
      <c r="N23" s="290"/>
      <c r="O23" s="291"/>
    </row>
    <row r="24" spans="1:15" ht="12.75" customHeight="1">
      <c r="A24" s="286"/>
      <c r="B24" s="286"/>
      <c r="C24" s="296"/>
      <c r="D24" s="283" t="s">
        <v>40</v>
      </c>
      <c r="E24" s="283" t="s">
        <v>41</v>
      </c>
      <c r="F24" s="283" t="s">
        <v>213</v>
      </c>
      <c r="G24" s="3" t="s">
        <v>10</v>
      </c>
      <c r="H24" s="283" t="s">
        <v>40</v>
      </c>
      <c r="I24" s="283" t="s">
        <v>41</v>
      </c>
      <c r="J24" s="283" t="s">
        <v>213</v>
      </c>
      <c r="K24" s="3" t="s">
        <v>10</v>
      </c>
      <c r="L24" s="283" t="s">
        <v>40</v>
      </c>
      <c r="M24" s="283" t="s">
        <v>41</v>
      </c>
      <c r="N24" s="283" t="s">
        <v>214</v>
      </c>
      <c r="O24" s="3" t="s">
        <v>10</v>
      </c>
    </row>
    <row r="25" spans="1:15" ht="19.5" customHeight="1" thickBot="1">
      <c r="A25" s="287"/>
      <c r="B25" s="287"/>
      <c r="C25" s="297"/>
      <c r="D25" s="284"/>
      <c r="E25" s="284"/>
      <c r="F25" s="284"/>
      <c r="G25" s="13" t="s">
        <v>11</v>
      </c>
      <c r="H25" s="284"/>
      <c r="I25" s="284"/>
      <c r="J25" s="284"/>
      <c r="K25" s="13" t="s">
        <v>12</v>
      </c>
      <c r="L25" s="284"/>
      <c r="M25" s="284"/>
      <c r="N25" s="284"/>
      <c r="O25" s="13" t="s">
        <v>13</v>
      </c>
    </row>
    <row r="26" spans="1:15" ht="13.5" thickBot="1">
      <c r="A26" s="14">
        <v>1</v>
      </c>
      <c r="B26" s="14">
        <v>1</v>
      </c>
      <c r="C26" s="15">
        <v>2</v>
      </c>
      <c r="D26" s="16">
        <v>3</v>
      </c>
      <c r="E26" s="16">
        <v>4</v>
      </c>
      <c r="F26" s="16"/>
      <c r="G26" s="16">
        <v>5</v>
      </c>
      <c r="H26" s="16">
        <v>6</v>
      </c>
      <c r="I26" s="16">
        <v>7</v>
      </c>
      <c r="J26" s="16"/>
      <c r="K26" s="16">
        <v>8</v>
      </c>
      <c r="L26" s="16">
        <v>9</v>
      </c>
      <c r="M26" s="16">
        <v>10</v>
      </c>
      <c r="N26" s="16"/>
      <c r="O26" s="16">
        <v>11</v>
      </c>
    </row>
    <row r="27" spans="1:15" ht="24.75" customHeight="1" thickBot="1">
      <c r="A27" s="67">
        <v>1011020</v>
      </c>
      <c r="B27" s="67"/>
      <c r="C27" s="63" t="s">
        <v>14</v>
      </c>
      <c r="D27" s="68">
        <v>116861.62</v>
      </c>
      <c r="E27" s="75"/>
      <c r="F27" s="75"/>
      <c r="G27" s="68">
        <v>116861.62</v>
      </c>
      <c r="H27" s="68">
        <f>'шк. (6-7)'!H26</f>
        <v>170895.73</v>
      </c>
      <c r="I27" s="49"/>
      <c r="J27" s="49"/>
      <c r="K27" s="68">
        <f>H27+I27</f>
        <v>170895.73</v>
      </c>
      <c r="L27" s="68">
        <f>'шк. (6-7)'!L26</f>
        <v>224003.99042000002</v>
      </c>
      <c r="M27" s="49"/>
      <c r="N27" s="49"/>
      <c r="O27" s="68">
        <f>L27+M27</f>
        <v>224003.99042000002</v>
      </c>
    </row>
    <row r="28" spans="1:15" ht="25.5" customHeight="1" thickBot="1">
      <c r="A28" s="67">
        <v>1011020</v>
      </c>
      <c r="B28" s="53">
        <v>25010100</v>
      </c>
      <c r="C28" s="64" t="s">
        <v>16</v>
      </c>
      <c r="D28" s="65" t="s">
        <v>15</v>
      </c>
      <c r="E28" s="76"/>
      <c r="F28" s="76"/>
      <c r="G28" s="66"/>
      <c r="H28" s="65" t="s">
        <v>15</v>
      </c>
      <c r="I28" s="65"/>
      <c r="J28" s="65"/>
      <c r="K28" s="65"/>
      <c r="L28" s="279">
        <v>0</v>
      </c>
      <c r="M28" s="65"/>
      <c r="N28" s="131"/>
      <c r="O28" s="68">
        <f aca="true" t="shared" si="0" ref="O28:O40">L28+M28</f>
        <v>0</v>
      </c>
    </row>
    <row r="29" spans="1:15" ht="32.25" customHeight="1" thickBot="1">
      <c r="A29" s="67">
        <v>1011020</v>
      </c>
      <c r="B29" s="53">
        <v>25010200</v>
      </c>
      <c r="C29" s="64" t="s">
        <v>17</v>
      </c>
      <c r="D29" s="65" t="s">
        <v>15</v>
      </c>
      <c r="E29" s="76"/>
      <c r="F29" s="76"/>
      <c r="G29" s="65"/>
      <c r="H29" s="65" t="s">
        <v>15</v>
      </c>
      <c r="I29" s="65"/>
      <c r="J29" s="65"/>
      <c r="K29" s="65"/>
      <c r="L29" s="279">
        <f aca="true" t="shared" si="1" ref="L29:L39">L28*0.22</f>
        <v>0</v>
      </c>
      <c r="M29" s="65"/>
      <c r="N29" s="131"/>
      <c r="O29" s="68">
        <f t="shared" si="0"/>
        <v>0</v>
      </c>
    </row>
    <row r="30" spans="1:15" ht="22.5" customHeight="1" thickBot="1">
      <c r="A30" s="67">
        <v>1011020</v>
      </c>
      <c r="B30" s="21">
        <v>25010300</v>
      </c>
      <c r="C30" s="17" t="s">
        <v>18</v>
      </c>
      <c r="D30" s="19" t="s">
        <v>15</v>
      </c>
      <c r="E30" s="72">
        <v>403.2</v>
      </c>
      <c r="F30" s="72"/>
      <c r="G30" s="19"/>
      <c r="H30" s="19" t="s">
        <v>15</v>
      </c>
      <c r="I30" s="19">
        <v>250</v>
      </c>
      <c r="J30" s="19"/>
      <c r="K30" s="19">
        <v>250</v>
      </c>
      <c r="L30" s="279">
        <f t="shared" si="1"/>
        <v>0</v>
      </c>
      <c r="M30" s="47"/>
      <c r="N30" s="19"/>
      <c r="O30" s="68">
        <f t="shared" si="0"/>
        <v>0</v>
      </c>
    </row>
    <row r="31" spans="1:15" ht="38.25" customHeight="1" thickBot="1">
      <c r="A31" s="67">
        <v>1011020</v>
      </c>
      <c r="B31" s="21">
        <v>25010400</v>
      </c>
      <c r="C31" s="17" t="s">
        <v>19</v>
      </c>
      <c r="D31" s="19" t="s">
        <v>15</v>
      </c>
      <c r="E31" s="72"/>
      <c r="F31" s="72"/>
      <c r="G31" s="19"/>
      <c r="H31" s="19" t="s">
        <v>15</v>
      </c>
      <c r="I31" s="19"/>
      <c r="J31" s="19"/>
      <c r="K31" s="19"/>
      <c r="L31" s="279">
        <f t="shared" si="1"/>
        <v>0</v>
      </c>
      <c r="M31" s="47"/>
      <c r="N31" s="19"/>
      <c r="O31" s="68">
        <f t="shared" si="0"/>
        <v>0</v>
      </c>
    </row>
    <row r="32" spans="1:15" ht="12.75" customHeight="1" thickBot="1">
      <c r="A32" s="67">
        <v>1011020</v>
      </c>
      <c r="B32" s="21">
        <v>25020100</v>
      </c>
      <c r="C32" s="20" t="s">
        <v>20</v>
      </c>
      <c r="D32" s="19" t="s">
        <v>15</v>
      </c>
      <c r="E32" s="72">
        <v>1532.72</v>
      </c>
      <c r="F32" s="72"/>
      <c r="G32" s="19"/>
      <c r="H32" s="19" t="s">
        <v>15</v>
      </c>
      <c r="I32" s="19">
        <v>5.8</v>
      </c>
      <c r="J32" s="19"/>
      <c r="K32" s="19">
        <v>5.8</v>
      </c>
      <c r="L32" s="279">
        <f t="shared" si="1"/>
        <v>0</v>
      </c>
      <c r="M32" s="47"/>
      <c r="N32" s="19"/>
      <c r="O32" s="68">
        <f t="shared" si="0"/>
        <v>0</v>
      </c>
    </row>
    <row r="33" spans="1:15" ht="34.5" customHeight="1" thickBot="1">
      <c r="A33" s="67">
        <v>1011020</v>
      </c>
      <c r="B33" s="21">
        <v>25020200</v>
      </c>
      <c r="C33" s="20" t="s">
        <v>21</v>
      </c>
      <c r="D33" s="19" t="s">
        <v>15</v>
      </c>
      <c r="E33" s="72"/>
      <c r="F33" s="72"/>
      <c r="G33" s="20"/>
      <c r="H33" s="19" t="s">
        <v>15</v>
      </c>
      <c r="I33" s="19"/>
      <c r="J33" s="19"/>
      <c r="K33" s="19"/>
      <c r="L33" s="279">
        <f t="shared" si="1"/>
        <v>0</v>
      </c>
      <c r="M33" s="47"/>
      <c r="N33" s="28"/>
      <c r="O33" s="68">
        <f t="shared" si="0"/>
        <v>0</v>
      </c>
    </row>
    <row r="34" spans="1:15" ht="59.25" customHeight="1" thickBot="1">
      <c r="A34" s="67">
        <v>1011020</v>
      </c>
      <c r="B34" s="21">
        <v>25020300</v>
      </c>
      <c r="C34" s="20" t="s">
        <v>22</v>
      </c>
      <c r="D34" s="19"/>
      <c r="E34" s="72"/>
      <c r="F34" s="72"/>
      <c r="G34" s="20"/>
      <c r="H34" s="19"/>
      <c r="I34" s="19"/>
      <c r="J34" s="19"/>
      <c r="K34" s="19"/>
      <c r="L34" s="279">
        <f t="shared" si="1"/>
        <v>0</v>
      </c>
      <c r="M34" s="47"/>
      <c r="N34" s="19"/>
      <c r="O34" s="68">
        <f t="shared" si="0"/>
        <v>0</v>
      </c>
    </row>
    <row r="35" spans="1:15" ht="10.5" customHeight="1" thickBot="1">
      <c r="A35" s="67">
        <v>1011020</v>
      </c>
      <c r="B35" s="21">
        <v>401201</v>
      </c>
      <c r="C35" s="17" t="s">
        <v>215</v>
      </c>
      <c r="D35" s="19" t="s">
        <v>15</v>
      </c>
      <c r="E35" s="72"/>
      <c r="F35" s="72"/>
      <c r="G35" s="20"/>
      <c r="H35" s="19" t="s">
        <v>15</v>
      </c>
      <c r="I35" s="19"/>
      <c r="J35" s="19"/>
      <c r="K35" s="68">
        <v>0</v>
      </c>
      <c r="L35" s="279">
        <f t="shared" si="1"/>
        <v>0</v>
      </c>
      <c r="M35" s="47"/>
      <c r="N35" s="28"/>
      <c r="O35" s="68">
        <f t="shared" si="0"/>
        <v>0</v>
      </c>
    </row>
    <row r="36" spans="1:15" ht="14.25" customHeight="1" thickBot="1">
      <c r="A36" s="67">
        <v>1011020</v>
      </c>
      <c r="B36" s="22" t="s">
        <v>23</v>
      </c>
      <c r="C36" s="17" t="s">
        <v>24</v>
      </c>
      <c r="D36" s="19" t="s">
        <v>15</v>
      </c>
      <c r="E36" s="72">
        <v>33657.16</v>
      </c>
      <c r="F36" s="72">
        <v>33657.16</v>
      </c>
      <c r="G36" s="20"/>
      <c r="H36" s="19" t="s">
        <v>15</v>
      </c>
      <c r="I36" s="19"/>
      <c r="J36" s="28">
        <v>0</v>
      </c>
      <c r="K36" s="280">
        <v>0</v>
      </c>
      <c r="L36" s="279">
        <f t="shared" si="1"/>
        <v>0</v>
      </c>
      <c r="M36" s="47"/>
      <c r="N36" s="19">
        <v>0</v>
      </c>
      <c r="O36" s="68">
        <f t="shared" si="0"/>
        <v>0</v>
      </c>
    </row>
    <row r="37" spans="1:15" ht="15" customHeight="1" thickBot="1">
      <c r="A37" s="67">
        <v>1011020</v>
      </c>
      <c r="B37" s="21" t="s">
        <v>25</v>
      </c>
      <c r="C37" s="20" t="s">
        <v>26</v>
      </c>
      <c r="D37" s="19" t="s">
        <v>15</v>
      </c>
      <c r="E37" s="72"/>
      <c r="F37" s="72"/>
      <c r="G37" s="19"/>
      <c r="H37" s="19" t="s">
        <v>15</v>
      </c>
      <c r="I37" s="47">
        <v>29113.578</v>
      </c>
      <c r="J37" s="28"/>
      <c r="K37" s="280">
        <v>0</v>
      </c>
      <c r="L37" s="279">
        <f t="shared" si="1"/>
        <v>0</v>
      </c>
      <c r="M37" s="47">
        <f>'шк. (6-7)'!M22</f>
        <v>4092.9</v>
      </c>
      <c r="N37" s="19"/>
      <c r="O37" s="68">
        <f t="shared" si="0"/>
        <v>4092.9</v>
      </c>
    </row>
    <row r="38" spans="1:15" ht="10.5" customHeight="1" thickBot="1">
      <c r="A38" s="67">
        <v>1011020</v>
      </c>
      <c r="B38" s="22">
        <v>602100</v>
      </c>
      <c r="C38" s="20" t="s">
        <v>27</v>
      </c>
      <c r="D38" s="19" t="s">
        <v>15</v>
      </c>
      <c r="E38" s="72" t="s">
        <v>15</v>
      </c>
      <c r="F38" s="72"/>
      <c r="G38" s="19" t="s">
        <v>15</v>
      </c>
      <c r="H38" s="19" t="s">
        <v>15</v>
      </c>
      <c r="I38" s="19" t="s">
        <v>15</v>
      </c>
      <c r="J38" s="28"/>
      <c r="K38" s="280">
        <v>0</v>
      </c>
      <c r="L38" s="279">
        <f t="shared" si="1"/>
        <v>0</v>
      </c>
      <c r="M38" s="47"/>
      <c r="N38" s="19"/>
      <c r="O38" s="68">
        <f t="shared" si="0"/>
        <v>0</v>
      </c>
    </row>
    <row r="39" spans="1:15" ht="12.75" customHeight="1" thickBot="1">
      <c r="A39" s="67">
        <v>1011020</v>
      </c>
      <c r="B39" s="21">
        <v>602200</v>
      </c>
      <c r="C39" s="20" t="s">
        <v>28</v>
      </c>
      <c r="D39" s="19" t="s">
        <v>15</v>
      </c>
      <c r="E39" s="72" t="s">
        <v>15</v>
      </c>
      <c r="F39" s="72"/>
      <c r="G39" s="19" t="s">
        <v>15</v>
      </c>
      <c r="H39" s="19" t="s">
        <v>15</v>
      </c>
      <c r="I39" s="19" t="s">
        <v>15</v>
      </c>
      <c r="J39" s="28"/>
      <c r="K39" s="280">
        <v>0</v>
      </c>
      <c r="L39" s="279">
        <f t="shared" si="1"/>
        <v>0</v>
      </c>
      <c r="M39" s="47"/>
      <c r="N39" s="19"/>
      <c r="O39" s="68">
        <f t="shared" si="0"/>
        <v>0</v>
      </c>
    </row>
    <row r="40" spans="1:15" ht="14.25" customHeight="1" thickBot="1">
      <c r="A40" s="24"/>
      <c r="B40" s="24"/>
      <c r="C40" s="20" t="s">
        <v>29</v>
      </c>
      <c r="D40" s="47">
        <v>116861.62</v>
      </c>
      <c r="E40" s="88">
        <v>35593.08</v>
      </c>
      <c r="F40" s="88">
        <v>33657.16</v>
      </c>
      <c r="G40" s="47">
        <v>152454.7</v>
      </c>
      <c r="H40" s="47">
        <f>H27</f>
        <v>170895.73</v>
      </c>
      <c r="I40" s="47">
        <f>I37+I32+I30</f>
        <v>29369.378</v>
      </c>
      <c r="J40" s="28">
        <v>0</v>
      </c>
      <c r="K40" s="280">
        <f>H40+I40</f>
        <v>200265.108</v>
      </c>
      <c r="L40" s="281">
        <f>L27</f>
        <v>224003.99042000002</v>
      </c>
      <c r="M40" s="47"/>
      <c r="N40" s="28">
        <v>0</v>
      </c>
      <c r="O40" s="68">
        <f t="shared" si="0"/>
        <v>224003.99042000002</v>
      </c>
    </row>
    <row r="41" spans="1:2" ht="156.75" customHeight="1">
      <c r="A41" s="1"/>
      <c r="B41" s="1"/>
    </row>
    <row r="42" spans="1:11" ht="29.25" customHeight="1" thickBot="1">
      <c r="A42" s="1"/>
      <c r="B42" s="1" t="s">
        <v>240</v>
      </c>
      <c r="K42" s="1" t="s">
        <v>30</v>
      </c>
    </row>
    <row r="43" spans="1:15" ht="13.5" customHeight="1" thickBot="1">
      <c r="A43" s="285" t="s">
        <v>0</v>
      </c>
      <c r="B43" s="285" t="s">
        <v>7</v>
      </c>
      <c r="C43" s="295" t="s">
        <v>8</v>
      </c>
      <c r="D43" s="289" t="s">
        <v>156</v>
      </c>
      <c r="E43" s="290"/>
      <c r="F43" s="290"/>
      <c r="G43" s="291"/>
      <c r="H43" s="289" t="s">
        <v>241</v>
      </c>
      <c r="I43" s="290"/>
      <c r="J43" s="290"/>
      <c r="K43" s="291"/>
      <c r="L43" s="288" t="s">
        <v>197</v>
      </c>
      <c r="M43" s="288"/>
      <c r="N43" s="288"/>
      <c r="O43" s="288"/>
    </row>
    <row r="44" spans="1:15" ht="12.75" customHeight="1">
      <c r="A44" s="286"/>
      <c r="B44" s="286"/>
      <c r="C44" s="296"/>
      <c r="D44" s="283" t="s">
        <v>40</v>
      </c>
      <c r="E44" s="283" t="s">
        <v>41</v>
      </c>
      <c r="F44" s="283" t="s">
        <v>213</v>
      </c>
      <c r="G44" s="3" t="s">
        <v>10</v>
      </c>
      <c r="H44" s="283" t="s">
        <v>40</v>
      </c>
      <c r="I44" s="283" t="s">
        <v>41</v>
      </c>
      <c r="J44" s="283" t="s">
        <v>213</v>
      </c>
      <c r="K44" s="3" t="s">
        <v>10</v>
      </c>
      <c r="L44" s="282" t="s">
        <v>40</v>
      </c>
      <c r="M44" s="282" t="s">
        <v>41</v>
      </c>
      <c r="N44" s="282" t="s">
        <v>195</v>
      </c>
      <c r="O44" s="283" t="s">
        <v>196</v>
      </c>
    </row>
    <row r="45" spans="1:15" ht="13.5" thickBot="1">
      <c r="A45" s="287"/>
      <c r="B45" s="287"/>
      <c r="C45" s="297"/>
      <c r="D45" s="284"/>
      <c r="E45" s="284"/>
      <c r="F45" s="284"/>
      <c r="G45" s="13" t="s">
        <v>11</v>
      </c>
      <c r="H45" s="284"/>
      <c r="I45" s="284"/>
      <c r="J45" s="284"/>
      <c r="K45" s="13" t="s">
        <v>12</v>
      </c>
      <c r="L45" s="282"/>
      <c r="M45" s="282"/>
      <c r="N45" s="282"/>
      <c r="O45" s="284"/>
    </row>
    <row r="46" spans="1:15" ht="13.5" thickBot="1">
      <c r="A46" s="14">
        <v>1</v>
      </c>
      <c r="B46" s="136">
        <v>2</v>
      </c>
      <c r="C46" s="141">
        <v>3</v>
      </c>
      <c r="D46" s="134">
        <v>4</v>
      </c>
      <c r="E46" s="134">
        <v>5</v>
      </c>
      <c r="F46" s="134">
        <v>6</v>
      </c>
      <c r="G46" s="134">
        <v>7</v>
      </c>
      <c r="H46" s="134">
        <v>8</v>
      </c>
      <c r="I46" s="134">
        <v>9</v>
      </c>
      <c r="J46" s="134">
        <v>10</v>
      </c>
      <c r="K46" s="134">
        <v>11</v>
      </c>
      <c r="L46" s="150">
        <v>12</v>
      </c>
      <c r="M46" s="150">
        <v>13</v>
      </c>
      <c r="N46" s="150">
        <v>14</v>
      </c>
      <c r="O46" s="151">
        <v>15</v>
      </c>
    </row>
    <row r="47" spans="1:15" ht="13.5" thickBot="1">
      <c r="A47" s="84">
        <v>1011020</v>
      </c>
      <c r="B47" s="84"/>
      <c r="C47" s="85" t="s">
        <v>31</v>
      </c>
      <c r="D47" s="135">
        <f>'шк. (6-7)'!D58</f>
        <v>237444.22984520003</v>
      </c>
      <c r="E47" s="134"/>
      <c r="F47" s="134"/>
      <c r="G47" s="135">
        <f>D47+E47</f>
        <v>237444.22984520003</v>
      </c>
      <c r="H47" s="135">
        <f>'шк. (6-7)'!H58</f>
        <v>251690.883635912</v>
      </c>
      <c r="I47" s="135"/>
      <c r="J47" s="135"/>
      <c r="K47" s="135">
        <f>H47+I47</f>
        <v>251690.883635912</v>
      </c>
      <c r="L47" s="132"/>
      <c r="M47" s="132"/>
      <c r="N47" s="132"/>
      <c r="O47" s="140"/>
    </row>
    <row r="48" spans="1:15" ht="24.75" thickBot="1">
      <c r="A48" s="84">
        <v>1011020</v>
      </c>
      <c r="B48" s="86">
        <v>25010100</v>
      </c>
      <c r="C48" s="85" t="s">
        <v>16</v>
      </c>
      <c r="D48" s="134" t="s">
        <v>15</v>
      </c>
      <c r="E48" s="134"/>
      <c r="F48" s="134"/>
      <c r="G48" s="135"/>
      <c r="H48" s="135"/>
      <c r="I48" s="135"/>
      <c r="J48" s="135"/>
      <c r="K48" s="135">
        <f aca="true" t="shared" si="2" ref="K48:K58">H48+I48</f>
        <v>0</v>
      </c>
      <c r="L48" s="132"/>
      <c r="M48" s="132"/>
      <c r="N48" s="132"/>
      <c r="O48" s="140"/>
    </row>
    <row r="49" spans="1:15" ht="24.75" thickBot="1">
      <c r="A49" s="84">
        <v>1011020</v>
      </c>
      <c r="B49" s="86">
        <v>25010200</v>
      </c>
      <c r="C49" s="142" t="s">
        <v>17</v>
      </c>
      <c r="D49" s="134" t="s">
        <v>15</v>
      </c>
      <c r="E49" s="134"/>
      <c r="F49" s="134"/>
      <c r="G49" s="135"/>
      <c r="H49" s="135"/>
      <c r="I49" s="135"/>
      <c r="J49" s="135"/>
      <c r="K49" s="135">
        <f t="shared" si="2"/>
        <v>0</v>
      </c>
      <c r="L49" s="132"/>
      <c r="M49" s="132"/>
      <c r="N49" s="132"/>
      <c r="O49" s="140"/>
    </row>
    <row r="50" spans="1:15" ht="13.5" thickBot="1">
      <c r="A50" s="84">
        <v>1011020</v>
      </c>
      <c r="B50" s="54">
        <v>25010300</v>
      </c>
      <c r="C50" s="85" t="s">
        <v>18</v>
      </c>
      <c r="D50" s="134" t="s">
        <v>15</v>
      </c>
      <c r="E50" s="134">
        <v>0</v>
      </c>
      <c r="F50" s="134"/>
      <c r="G50" s="135"/>
      <c r="H50" s="135"/>
      <c r="I50" s="135"/>
      <c r="J50" s="135"/>
      <c r="K50" s="135">
        <f t="shared" si="2"/>
        <v>0</v>
      </c>
      <c r="L50" s="132"/>
      <c r="M50" s="132"/>
      <c r="N50" s="132"/>
      <c r="O50" s="140"/>
    </row>
    <row r="51" spans="1:15" ht="24" customHeight="1" thickBot="1">
      <c r="A51" s="84">
        <v>1011020</v>
      </c>
      <c r="B51" s="54">
        <v>25010400</v>
      </c>
      <c r="C51" s="142" t="s">
        <v>19</v>
      </c>
      <c r="D51" s="134" t="s">
        <v>15</v>
      </c>
      <c r="E51" s="134"/>
      <c r="F51" s="134"/>
      <c r="G51" s="135"/>
      <c r="H51" s="135"/>
      <c r="I51" s="135"/>
      <c r="J51" s="135"/>
      <c r="K51" s="135">
        <f t="shared" si="2"/>
        <v>0</v>
      </c>
      <c r="L51" s="132"/>
      <c r="M51" s="132"/>
      <c r="N51" s="132"/>
      <c r="O51" s="140"/>
    </row>
    <row r="52" spans="1:15" ht="13.5" thickBot="1">
      <c r="A52" s="84">
        <v>1011020</v>
      </c>
      <c r="B52" s="54">
        <v>25020100</v>
      </c>
      <c r="C52" s="87" t="s">
        <v>20</v>
      </c>
      <c r="D52" s="134" t="s">
        <v>15</v>
      </c>
      <c r="E52" s="135">
        <v>0</v>
      </c>
      <c r="F52" s="134"/>
      <c r="G52" s="135"/>
      <c r="H52" s="135"/>
      <c r="I52" s="135"/>
      <c r="J52" s="135"/>
      <c r="K52" s="135">
        <f t="shared" si="2"/>
        <v>0</v>
      </c>
      <c r="L52" s="132"/>
      <c r="M52" s="132"/>
      <c r="N52" s="132"/>
      <c r="O52" s="140"/>
    </row>
    <row r="53" spans="1:15" ht="36.75" thickBot="1">
      <c r="A53" s="84">
        <v>1011020</v>
      </c>
      <c r="B53" s="54">
        <v>25020200</v>
      </c>
      <c r="C53" s="143" t="s">
        <v>21</v>
      </c>
      <c r="D53" s="134" t="s">
        <v>15</v>
      </c>
      <c r="E53" s="134"/>
      <c r="F53" s="134"/>
      <c r="G53" s="135"/>
      <c r="H53" s="135"/>
      <c r="I53" s="135"/>
      <c r="J53" s="135"/>
      <c r="K53" s="135">
        <f t="shared" si="2"/>
        <v>0</v>
      </c>
      <c r="L53" s="132"/>
      <c r="M53" s="132"/>
      <c r="N53" s="132"/>
      <c r="O53" s="140"/>
    </row>
    <row r="54" spans="1:15" ht="60.75" thickBot="1">
      <c r="A54" s="84">
        <v>1011020</v>
      </c>
      <c r="B54" s="54">
        <v>25020300</v>
      </c>
      <c r="C54" s="87" t="s">
        <v>22</v>
      </c>
      <c r="D54" s="134"/>
      <c r="E54" s="134"/>
      <c r="F54" s="134"/>
      <c r="G54" s="135"/>
      <c r="H54" s="135"/>
      <c r="I54" s="135"/>
      <c r="J54" s="135"/>
      <c r="K54" s="135">
        <f t="shared" si="2"/>
        <v>0</v>
      </c>
      <c r="L54" s="132"/>
      <c r="M54" s="132"/>
      <c r="N54" s="132"/>
      <c r="O54" s="140"/>
    </row>
    <row r="55" spans="1:15" ht="28.5" customHeight="1" thickBot="1">
      <c r="A55" s="84">
        <v>1011020</v>
      </c>
      <c r="B55" s="54">
        <v>401201</v>
      </c>
      <c r="C55" s="144" t="s">
        <v>162</v>
      </c>
      <c r="D55" s="134" t="s">
        <v>15</v>
      </c>
      <c r="E55" s="134"/>
      <c r="F55" s="134"/>
      <c r="G55" s="135"/>
      <c r="H55" s="135"/>
      <c r="I55" s="135"/>
      <c r="J55" s="135"/>
      <c r="K55" s="135">
        <f t="shared" si="2"/>
        <v>0</v>
      </c>
      <c r="L55" s="132"/>
      <c r="M55" s="132"/>
      <c r="N55" s="132"/>
      <c r="O55" s="140"/>
    </row>
    <row r="56" spans="1:15" ht="13.5" thickBot="1">
      <c r="A56" s="84">
        <v>1011020</v>
      </c>
      <c r="B56" s="137" t="s">
        <v>23</v>
      </c>
      <c r="C56" s="144" t="s">
        <v>24</v>
      </c>
      <c r="D56" s="134" t="s">
        <v>15</v>
      </c>
      <c r="E56" s="135">
        <f>'шк. (6-7)'!E58</f>
        <v>4338.474</v>
      </c>
      <c r="F56" s="134"/>
      <c r="G56" s="135">
        <f>E56</f>
        <v>4338.474</v>
      </c>
      <c r="H56" s="135"/>
      <c r="I56" s="135">
        <f>'шк. (6-7)'!I58</f>
        <v>4598.78244</v>
      </c>
      <c r="J56" s="135"/>
      <c r="K56" s="135">
        <f t="shared" si="2"/>
        <v>4598.78244</v>
      </c>
      <c r="L56" s="132"/>
      <c r="M56" s="132"/>
      <c r="N56" s="132"/>
      <c r="O56" s="140"/>
    </row>
    <row r="57" spans="1:15" ht="24.75" thickBot="1">
      <c r="A57" s="84">
        <v>1011020</v>
      </c>
      <c r="B57" s="137">
        <v>602400</v>
      </c>
      <c r="C57" s="144" t="s">
        <v>163</v>
      </c>
      <c r="D57" s="134" t="s">
        <v>15</v>
      </c>
      <c r="E57" s="134"/>
      <c r="F57" s="134"/>
      <c r="G57" s="135"/>
      <c r="H57" s="135"/>
      <c r="I57" s="135"/>
      <c r="J57" s="135"/>
      <c r="K57" s="135">
        <f t="shared" si="2"/>
        <v>0</v>
      </c>
      <c r="L57" s="132"/>
      <c r="M57" s="132"/>
      <c r="N57" s="132"/>
      <c r="O57" s="140"/>
    </row>
    <row r="58" spans="1:15" ht="13.5" thickBot="1">
      <c r="A58" s="7"/>
      <c r="B58" s="138"/>
      <c r="C58" s="145" t="s">
        <v>1</v>
      </c>
      <c r="D58" s="146">
        <f>D47</f>
        <v>237444.22984520003</v>
      </c>
      <c r="E58" s="146">
        <f>E56</f>
        <v>4338.474</v>
      </c>
      <c r="F58" s="147">
        <v>0</v>
      </c>
      <c r="G58" s="146">
        <f>SUM(D58:F58)</f>
        <v>241782.7038452</v>
      </c>
      <c r="H58" s="135">
        <f>H47</f>
        <v>251690.883635912</v>
      </c>
      <c r="I58" s="135">
        <f>I56</f>
        <v>4598.78244</v>
      </c>
      <c r="J58" s="135"/>
      <c r="K58" s="135">
        <f t="shared" si="2"/>
        <v>256289.666075912</v>
      </c>
      <c r="L58" s="148"/>
      <c r="M58" s="148"/>
      <c r="N58" s="148"/>
      <c r="O58" s="149"/>
    </row>
    <row r="59" spans="1:11" ht="14.25">
      <c r="A59" s="12"/>
      <c r="B59" s="12"/>
      <c r="D59" s="69"/>
      <c r="E59" s="69"/>
      <c r="F59" s="69"/>
      <c r="G59" s="69"/>
      <c r="H59" s="69"/>
      <c r="I59" s="69"/>
      <c r="J59" s="69"/>
      <c r="K59" s="69"/>
    </row>
    <row r="60" spans="4:11" ht="12.75">
      <c r="D60" s="70"/>
      <c r="E60" s="69"/>
      <c r="F60" s="69"/>
      <c r="G60" s="70"/>
      <c r="H60" s="70"/>
      <c r="I60" s="69"/>
      <c r="J60" s="69"/>
      <c r="K60" s="70"/>
    </row>
  </sheetData>
  <sheetProtection/>
  <mergeCells count="55">
    <mergeCell ref="A17:O17"/>
    <mergeCell ref="A1:O1"/>
    <mergeCell ref="A2:O2"/>
    <mergeCell ref="A3:O3"/>
    <mergeCell ref="A10:O10"/>
    <mergeCell ref="A4:O4"/>
    <mergeCell ref="A6:O6"/>
    <mergeCell ref="A7:M7"/>
    <mergeCell ref="A5:O5"/>
    <mergeCell ref="A8:O8"/>
    <mergeCell ref="A9:O9"/>
    <mergeCell ref="H23:K23"/>
    <mergeCell ref="A13:O13"/>
    <mergeCell ref="A14:O14"/>
    <mergeCell ref="A15:O15"/>
    <mergeCell ref="A16:O16"/>
    <mergeCell ref="A43:A45"/>
    <mergeCell ref="W11:AK11"/>
    <mergeCell ref="W12:AK12"/>
    <mergeCell ref="A11:O11"/>
    <mergeCell ref="A12:O12"/>
    <mergeCell ref="C43:C45"/>
    <mergeCell ref="L23:O23"/>
    <mergeCell ref="A21:O21"/>
    <mergeCell ref="A20:O20"/>
    <mergeCell ref="I44:I45"/>
    <mergeCell ref="W18:AK18"/>
    <mergeCell ref="A18:O18"/>
    <mergeCell ref="A19:O19"/>
    <mergeCell ref="D24:D25"/>
    <mergeCell ref="E24:E25"/>
    <mergeCell ref="H24:H25"/>
    <mergeCell ref="A23:A25"/>
    <mergeCell ref="C23:C25"/>
    <mergeCell ref="D23:G23"/>
    <mergeCell ref="B23:B25"/>
    <mergeCell ref="F44:F45"/>
    <mergeCell ref="J44:J45"/>
    <mergeCell ref="L43:O43"/>
    <mergeCell ref="L44:L45"/>
    <mergeCell ref="M44:M45"/>
    <mergeCell ref="D43:G43"/>
    <mergeCell ref="H43:K43"/>
    <mergeCell ref="D44:D45"/>
    <mergeCell ref="O44:O45"/>
    <mergeCell ref="N44:N45"/>
    <mergeCell ref="F24:F25"/>
    <mergeCell ref="J24:J25"/>
    <mergeCell ref="B43:B45"/>
    <mergeCell ref="E44:E45"/>
    <mergeCell ref="H44:H45"/>
    <mergeCell ref="I24:I25"/>
    <mergeCell ref="L24:L25"/>
    <mergeCell ref="M24:M25"/>
    <mergeCell ref="N24:N25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76" r:id="rId1"/>
  <rowBreaks count="2" manualBreakCount="2">
    <brk id="20" max="16" man="1"/>
    <brk id="58" max="10" man="1"/>
  </rowBreaks>
  <colBreaks count="1" manualBreakCount="1">
    <brk id="16" max="2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SheetLayoutView="100" zoomScalePageLayoutView="0" workbookViewId="0" topLeftCell="A1">
      <selection activeCell="H40" sqref="H40"/>
    </sheetView>
  </sheetViews>
  <sheetFormatPr defaultColWidth="9.00390625" defaultRowHeight="12.75"/>
  <cols>
    <col min="1" max="2" width="9.875" style="0" customWidth="1"/>
    <col min="3" max="3" width="25.125" style="0" bestFit="1" customWidth="1"/>
    <col min="5" max="5" width="12.375" style="0" customWidth="1"/>
    <col min="9" max="10" width="7.625" style="0" customWidth="1"/>
    <col min="14" max="14" width="7.625" style="0" customWidth="1"/>
    <col min="15" max="15" width="10.375" style="0" customWidth="1"/>
    <col min="16" max="16" width="9.625" style="0" bestFit="1" customWidth="1"/>
  </cols>
  <sheetData>
    <row r="1" spans="1:15" ht="27.75" customHeight="1">
      <c r="A1" s="306" t="s">
        <v>164</v>
      </c>
      <c r="B1" s="306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1:15" ht="15" thickBot="1">
      <c r="A2" s="302" t="s">
        <v>265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15" ht="15.75" customHeight="1" thickBot="1">
      <c r="A3" s="317" t="s">
        <v>0</v>
      </c>
      <c r="B3" s="317" t="s">
        <v>32</v>
      </c>
      <c r="C3" s="322" t="s">
        <v>216</v>
      </c>
      <c r="D3" s="289" t="s">
        <v>237</v>
      </c>
      <c r="E3" s="290"/>
      <c r="F3" s="290"/>
      <c r="G3" s="291"/>
      <c r="H3" s="289" t="s">
        <v>238</v>
      </c>
      <c r="I3" s="290"/>
      <c r="J3" s="290"/>
      <c r="K3" s="291"/>
      <c r="L3" s="289" t="s">
        <v>239</v>
      </c>
      <c r="M3" s="290"/>
      <c r="N3" s="290"/>
      <c r="O3" s="291"/>
    </row>
    <row r="4" spans="1:15" ht="12.75" customHeight="1">
      <c r="A4" s="318"/>
      <c r="B4" s="318"/>
      <c r="C4" s="325"/>
      <c r="D4" s="283" t="s">
        <v>40</v>
      </c>
      <c r="E4" s="283" t="s">
        <v>198</v>
      </c>
      <c r="F4" s="283" t="s">
        <v>199</v>
      </c>
      <c r="G4" s="3" t="s">
        <v>10</v>
      </c>
      <c r="H4" s="283" t="s">
        <v>40</v>
      </c>
      <c r="I4" s="283" t="s">
        <v>198</v>
      </c>
      <c r="J4" s="283" t="s">
        <v>199</v>
      </c>
      <c r="K4" s="3" t="s">
        <v>10</v>
      </c>
      <c r="L4" s="283" t="s">
        <v>40</v>
      </c>
      <c r="M4" s="283" t="s">
        <v>198</v>
      </c>
      <c r="N4" s="283" t="s">
        <v>199</v>
      </c>
      <c r="O4" s="2" t="s">
        <v>10</v>
      </c>
    </row>
    <row r="5" spans="1:15" ht="13.5" customHeight="1" thickBot="1">
      <c r="A5" s="319"/>
      <c r="B5" s="319"/>
      <c r="C5" s="326"/>
      <c r="D5" s="284"/>
      <c r="E5" s="284"/>
      <c r="F5" s="284"/>
      <c r="G5" s="13" t="s">
        <v>200</v>
      </c>
      <c r="H5" s="284"/>
      <c r="I5" s="284"/>
      <c r="J5" s="284"/>
      <c r="K5" s="13" t="s">
        <v>201</v>
      </c>
      <c r="L5" s="284"/>
      <c r="M5" s="284"/>
      <c r="N5" s="284"/>
      <c r="O5" s="7" t="s">
        <v>202</v>
      </c>
    </row>
    <row r="6" spans="1:15" ht="13.5" thickBot="1">
      <c r="A6" s="27">
        <v>1</v>
      </c>
      <c r="B6" s="27">
        <v>1</v>
      </c>
      <c r="C6" s="153">
        <v>2</v>
      </c>
      <c r="D6" s="134">
        <v>3</v>
      </c>
      <c r="E6" s="134">
        <v>4</v>
      </c>
      <c r="F6" s="134"/>
      <c r="G6" s="134">
        <v>5</v>
      </c>
      <c r="H6" s="134">
        <v>6</v>
      </c>
      <c r="I6" s="134"/>
      <c r="J6" s="134">
        <v>7</v>
      </c>
      <c r="K6" s="134">
        <v>8</v>
      </c>
      <c r="L6" s="134">
        <v>9</v>
      </c>
      <c r="M6" s="134">
        <v>10</v>
      </c>
      <c r="N6" s="134"/>
      <c r="O6" s="134">
        <v>11</v>
      </c>
    </row>
    <row r="7" spans="1:15" ht="13.5" thickBot="1">
      <c r="A7" s="94">
        <v>1011020</v>
      </c>
      <c r="B7" s="46">
        <v>-2110</v>
      </c>
      <c r="C7" s="83" t="s">
        <v>95</v>
      </c>
      <c r="D7" s="165">
        <v>73721.157</v>
      </c>
      <c r="E7" s="166"/>
      <c r="F7" s="166"/>
      <c r="G7" s="165">
        <f>D7+E7</f>
        <v>73721.157</v>
      </c>
      <c r="H7" s="165">
        <v>119656.84</v>
      </c>
      <c r="I7" s="165">
        <v>0</v>
      </c>
      <c r="J7" s="166"/>
      <c r="K7" s="165">
        <f>H7+I7</f>
        <v>119656.84</v>
      </c>
      <c r="L7" s="165">
        <v>144742.511</v>
      </c>
      <c r="M7" s="166"/>
      <c r="N7" s="166"/>
      <c r="O7" s="165">
        <f>M7+L7</f>
        <v>144742.511</v>
      </c>
    </row>
    <row r="8" spans="1:15" ht="13.5" thickBot="1">
      <c r="A8" s="94">
        <v>1011020</v>
      </c>
      <c r="B8" s="54">
        <v>-2120</v>
      </c>
      <c r="C8" s="154" t="s">
        <v>96</v>
      </c>
      <c r="D8" s="165">
        <v>15931.245</v>
      </c>
      <c r="E8" s="165"/>
      <c r="F8" s="165"/>
      <c r="G8" s="165">
        <f aca="true" t="shared" si="0" ref="G8:G26">D8+E8</f>
        <v>15931.245</v>
      </c>
      <c r="H8" s="165">
        <v>26324.51</v>
      </c>
      <c r="I8" s="165">
        <v>0</v>
      </c>
      <c r="J8" s="165"/>
      <c r="K8" s="165">
        <f aca="true" t="shared" si="1" ref="K8:K25">H8+I8</f>
        <v>26324.51</v>
      </c>
      <c r="L8" s="165">
        <f>L7*0.22</f>
        <v>31843.35242</v>
      </c>
      <c r="M8" s="165"/>
      <c r="N8" s="165"/>
      <c r="O8" s="165">
        <f aca="true" t="shared" si="2" ref="O8:O26">M8+L8</f>
        <v>31843.35242</v>
      </c>
    </row>
    <row r="9" spans="1:15" ht="36.75" customHeight="1" thickBot="1">
      <c r="A9" s="94">
        <v>1011020</v>
      </c>
      <c r="B9" s="54">
        <v>-2210</v>
      </c>
      <c r="C9" s="155" t="s">
        <v>106</v>
      </c>
      <c r="D9" s="165">
        <v>7280.166</v>
      </c>
      <c r="E9" s="165">
        <v>1591.6</v>
      </c>
      <c r="F9" s="165"/>
      <c r="G9" s="165">
        <f t="shared" si="0"/>
        <v>8871.766</v>
      </c>
      <c r="H9" s="165">
        <v>9253.88</v>
      </c>
      <c r="I9" s="165">
        <v>102.3</v>
      </c>
      <c r="J9" s="165"/>
      <c r="K9" s="165">
        <f t="shared" si="1"/>
        <v>9356.179999999998</v>
      </c>
      <c r="L9" s="165">
        <v>24388.514</v>
      </c>
      <c r="M9" s="165"/>
      <c r="N9" s="165"/>
      <c r="O9" s="165">
        <f t="shared" si="2"/>
        <v>24388.514</v>
      </c>
    </row>
    <row r="10" spans="1:15" ht="24.75" thickBot="1">
      <c r="A10" s="94">
        <v>1011020</v>
      </c>
      <c r="B10" s="54">
        <v>-2220</v>
      </c>
      <c r="C10" s="156" t="s">
        <v>107</v>
      </c>
      <c r="D10" s="165">
        <v>76.787</v>
      </c>
      <c r="E10" s="165"/>
      <c r="F10" s="165"/>
      <c r="G10" s="165">
        <f t="shared" si="0"/>
        <v>76.787</v>
      </c>
      <c r="H10" s="165">
        <v>98.3</v>
      </c>
      <c r="I10" s="165">
        <v>0</v>
      </c>
      <c r="J10" s="165"/>
      <c r="K10" s="165">
        <f t="shared" si="1"/>
        <v>98.3</v>
      </c>
      <c r="L10" s="165">
        <v>199.68</v>
      </c>
      <c r="M10" s="165"/>
      <c r="N10" s="165"/>
      <c r="O10" s="165">
        <f t="shared" si="2"/>
        <v>199.68</v>
      </c>
    </row>
    <row r="11" spans="1:15" ht="13.5" thickBot="1">
      <c r="A11" s="94">
        <v>1011020</v>
      </c>
      <c r="B11" s="54">
        <v>-2230</v>
      </c>
      <c r="C11" s="157" t="s">
        <v>108</v>
      </c>
      <c r="D11" s="165">
        <v>1801.19</v>
      </c>
      <c r="E11" s="165">
        <v>19.83</v>
      </c>
      <c r="F11" s="165"/>
      <c r="G11" s="165">
        <f t="shared" si="0"/>
        <v>1821.02</v>
      </c>
      <c r="H11" s="165">
        <v>0</v>
      </c>
      <c r="I11" s="165">
        <v>0</v>
      </c>
      <c r="J11" s="165"/>
      <c r="K11" s="165">
        <f t="shared" si="1"/>
        <v>0</v>
      </c>
      <c r="L11" s="165">
        <v>0</v>
      </c>
      <c r="M11" s="165"/>
      <c r="N11" s="165"/>
      <c r="O11" s="165">
        <f t="shared" si="2"/>
        <v>0</v>
      </c>
    </row>
    <row r="12" spans="1:15" ht="24.75" thickBot="1">
      <c r="A12" s="94">
        <v>1011020</v>
      </c>
      <c r="B12" s="54">
        <v>-2240</v>
      </c>
      <c r="C12" s="156" t="s">
        <v>109</v>
      </c>
      <c r="D12" s="165">
        <v>2771.947</v>
      </c>
      <c r="E12" s="165">
        <v>28.8</v>
      </c>
      <c r="F12" s="165"/>
      <c r="G12" s="165">
        <f t="shared" si="0"/>
        <v>2800.7470000000003</v>
      </c>
      <c r="H12" s="165">
        <v>4400.1</v>
      </c>
      <c r="I12" s="165">
        <v>51</v>
      </c>
      <c r="J12" s="165"/>
      <c r="K12" s="165">
        <f t="shared" si="1"/>
        <v>4451.1</v>
      </c>
      <c r="L12" s="165">
        <v>8669.375</v>
      </c>
      <c r="M12" s="165"/>
      <c r="N12" s="165"/>
      <c r="O12" s="165">
        <f t="shared" si="2"/>
        <v>8669.375</v>
      </c>
    </row>
    <row r="13" spans="1:15" ht="13.5" thickBot="1">
      <c r="A13" s="94">
        <v>1011020</v>
      </c>
      <c r="B13" s="54">
        <v>-2250</v>
      </c>
      <c r="C13" s="156" t="s">
        <v>97</v>
      </c>
      <c r="D13" s="165">
        <v>49.225</v>
      </c>
      <c r="E13" s="165"/>
      <c r="F13" s="165"/>
      <c r="G13" s="165">
        <f t="shared" si="0"/>
        <v>49.225</v>
      </c>
      <c r="H13" s="165">
        <v>59.7</v>
      </c>
      <c r="I13" s="165">
        <v>0</v>
      </c>
      <c r="J13" s="165"/>
      <c r="K13" s="165">
        <f t="shared" si="1"/>
        <v>59.7</v>
      </c>
      <c r="L13" s="165">
        <v>59.7</v>
      </c>
      <c r="M13" s="165"/>
      <c r="N13" s="165"/>
      <c r="O13" s="165">
        <f t="shared" si="2"/>
        <v>59.7</v>
      </c>
    </row>
    <row r="14" spans="1:15" ht="13.5" thickBot="1">
      <c r="A14" s="94">
        <v>1011020</v>
      </c>
      <c r="B14" s="54">
        <v>-2271</v>
      </c>
      <c r="C14" s="158" t="s">
        <v>111</v>
      </c>
      <c r="D14" s="165">
        <v>2708.44</v>
      </c>
      <c r="E14" s="165"/>
      <c r="F14" s="165"/>
      <c r="G14" s="165">
        <f t="shared" si="0"/>
        <v>2708.44</v>
      </c>
      <c r="H14" s="165">
        <v>2981.5</v>
      </c>
      <c r="I14" s="165">
        <v>0</v>
      </c>
      <c r="J14" s="165"/>
      <c r="K14" s="165">
        <f t="shared" si="1"/>
        <v>2981.5</v>
      </c>
      <c r="L14" s="165">
        <v>3731.818</v>
      </c>
      <c r="M14" s="165"/>
      <c r="N14" s="165"/>
      <c r="O14" s="165">
        <f t="shared" si="2"/>
        <v>3731.818</v>
      </c>
    </row>
    <row r="15" spans="1:15" ht="24.75" thickBot="1">
      <c r="A15" s="94">
        <v>1011020</v>
      </c>
      <c r="B15" s="54">
        <v>-2272</v>
      </c>
      <c r="C15" s="159" t="s">
        <v>112</v>
      </c>
      <c r="D15" s="165">
        <v>110.65</v>
      </c>
      <c r="E15" s="165"/>
      <c r="F15" s="165"/>
      <c r="G15" s="165">
        <f t="shared" si="0"/>
        <v>110.65</v>
      </c>
      <c r="H15" s="165">
        <v>139.05</v>
      </c>
      <c r="I15" s="165">
        <v>0</v>
      </c>
      <c r="J15" s="165"/>
      <c r="K15" s="165">
        <f t="shared" si="1"/>
        <v>139.05</v>
      </c>
      <c r="L15" s="165">
        <v>189.288</v>
      </c>
      <c r="M15" s="165"/>
      <c r="N15" s="165"/>
      <c r="O15" s="165">
        <f t="shared" si="2"/>
        <v>189.288</v>
      </c>
    </row>
    <row r="16" spans="1:15" ht="13.5" thickBot="1">
      <c r="A16" s="94">
        <v>1011020</v>
      </c>
      <c r="B16" s="54">
        <v>-2273</v>
      </c>
      <c r="C16" s="158" t="s">
        <v>113</v>
      </c>
      <c r="D16" s="165">
        <v>1339.005</v>
      </c>
      <c r="E16" s="165"/>
      <c r="F16" s="165"/>
      <c r="G16" s="165">
        <f t="shared" si="0"/>
        <v>1339.005</v>
      </c>
      <c r="H16" s="165">
        <v>1796.12</v>
      </c>
      <c r="I16" s="165">
        <v>0</v>
      </c>
      <c r="J16" s="165"/>
      <c r="K16" s="165">
        <f t="shared" si="1"/>
        <v>1796.12</v>
      </c>
      <c r="L16" s="165">
        <v>2077.883</v>
      </c>
      <c r="M16" s="165"/>
      <c r="N16" s="165"/>
      <c r="O16" s="165">
        <f t="shared" si="2"/>
        <v>2077.883</v>
      </c>
    </row>
    <row r="17" spans="1:15" ht="13.5" thickBot="1">
      <c r="A17" s="94">
        <v>1011020</v>
      </c>
      <c r="B17" s="54">
        <v>-2274</v>
      </c>
      <c r="C17" s="159" t="s">
        <v>114</v>
      </c>
      <c r="D17" s="165">
        <v>4479.388</v>
      </c>
      <c r="E17" s="165"/>
      <c r="F17" s="165"/>
      <c r="G17" s="165">
        <f t="shared" si="0"/>
        <v>4479.388</v>
      </c>
      <c r="H17" s="165">
        <v>4243.13</v>
      </c>
      <c r="I17" s="165">
        <v>0</v>
      </c>
      <c r="J17" s="165"/>
      <c r="K17" s="165">
        <f t="shared" si="1"/>
        <v>4243.13</v>
      </c>
      <c r="L17" s="165">
        <v>5560.029</v>
      </c>
      <c r="M17" s="165"/>
      <c r="N17" s="165"/>
      <c r="O17" s="165">
        <f t="shared" si="2"/>
        <v>5560.029</v>
      </c>
    </row>
    <row r="18" spans="1:15" ht="13.5" thickBot="1">
      <c r="A18" s="94">
        <v>1011020</v>
      </c>
      <c r="B18" s="54">
        <v>-2275</v>
      </c>
      <c r="C18" s="159" t="s">
        <v>148</v>
      </c>
      <c r="D18" s="165">
        <v>1036.014</v>
      </c>
      <c r="E18" s="165"/>
      <c r="F18" s="165"/>
      <c r="G18" s="165">
        <f t="shared" si="0"/>
        <v>1036.014</v>
      </c>
      <c r="H18" s="165">
        <v>1767.6</v>
      </c>
      <c r="I18" s="165">
        <v>0</v>
      </c>
      <c r="J18" s="165"/>
      <c r="K18" s="165">
        <f t="shared" si="1"/>
        <v>1767.6</v>
      </c>
      <c r="L18" s="165">
        <v>2336.84</v>
      </c>
      <c r="M18" s="165"/>
      <c r="N18" s="165"/>
      <c r="O18" s="165">
        <f t="shared" si="2"/>
        <v>2336.84</v>
      </c>
    </row>
    <row r="19" spans="1:15" ht="13.5" thickBot="1">
      <c r="A19" s="94">
        <v>1011020</v>
      </c>
      <c r="B19" s="54">
        <v>2700</v>
      </c>
      <c r="C19" s="158" t="s">
        <v>149</v>
      </c>
      <c r="D19" s="165">
        <v>0</v>
      </c>
      <c r="E19" s="165"/>
      <c r="F19" s="165"/>
      <c r="G19" s="165">
        <f t="shared" si="0"/>
        <v>0</v>
      </c>
      <c r="H19" s="165">
        <v>0</v>
      </c>
      <c r="I19" s="165">
        <v>0</v>
      </c>
      <c r="J19" s="165"/>
      <c r="K19" s="165">
        <f t="shared" si="1"/>
        <v>0</v>
      </c>
      <c r="L19" s="165">
        <v>0</v>
      </c>
      <c r="M19" s="165"/>
      <c r="N19" s="165"/>
      <c r="O19" s="165">
        <f t="shared" si="2"/>
        <v>0</v>
      </c>
    </row>
    <row r="20" spans="1:15" ht="13.5" thickBot="1">
      <c r="A20" s="94">
        <v>1011020</v>
      </c>
      <c r="B20" s="54">
        <v>2282</v>
      </c>
      <c r="C20" s="158" t="s">
        <v>233</v>
      </c>
      <c r="D20" s="165">
        <v>1401.588</v>
      </c>
      <c r="E20" s="165"/>
      <c r="F20" s="165"/>
      <c r="G20" s="165">
        <f t="shared" si="0"/>
        <v>1401.588</v>
      </c>
      <c r="H20" s="165"/>
      <c r="I20" s="165"/>
      <c r="J20" s="165"/>
      <c r="K20" s="165">
        <f t="shared" si="1"/>
        <v>0</v>
      </c>
      <c r="L20" s="165"/>
      <c r="M20" s="165"/>
      <c r="N20" s="165"/>
      <c r="O20" s="165">
        <f t="shared" si="2"/>
        <v>0</v>
      </c>
    </row>
    <row r="21" spans="1:15" ht="13.5" thickBot="1">
      <c r="A21" s="94">
        <v>1011020</v>
      </c>
      <c r="B21" s="54">
        <v>2800</v>
      </c>
      <c r="C21" s="157" t="s">
        <v>110</v>
      </c>
      <c r="D21" s="165">
        <v>110.241</v>
      </c>
      <c r="E21" s="165">
        <v>6.27</v>
      </c>
      <c r="F21" s="165"/>
      <c r="G21" s="165">
        <f t="shared" si="0"/>
        <v>116.511</v>
      </c>
      <c r="H21" s="165">
        <v>175</v>
      </c>
      <c r="I21" s="165">
        <v>10</v>
      </c>
      <c r="J21" s="165"/>
      <c r="K21" s="165">
        <f t="shared" si="1"/>
        <v>185</v>
      </c>
      <c r="L21" s="165">
        <v>205</v>
      </c>
      <c r="M21" s="165"/>
      <c r="N21" s="165"/>
      <c r="O21" s="165">
        <f t="shared" si="2"/>
        <v>205</v>
      </c>
    </row>
    <row r="22" spans="1:15" ht="36.75" thickBot="1">
      <c r="A22" s="94">
        <v>1011020</v>
      </c>
      <c r="B22" s="54">
        <v>-3110</v>
      </c>
      <c r="C22" s="160" t="s">
        <v>99</v>
      </c>
      <c r="D22" s="165">
        <v>0</v>
      </c>
      <c r="E22" s="165">
        <v>8644.33</v>
      </c>
      <c r="F22" s="165">
        <v>8466.546</v>
      </c>
      <c r="G22" s="165">
        <f t="shared" si="0"/>
        <v>8644.33</v>
      </c>
      <c r="H22" s="165">
        <v>0</v>
      </c>
      <c r="I22" s="165">
        <v>92.5</v>
      </c>
      <c r="J22" s="165"/>
      <c r="K22" s="165">
        <f t="shared" si="1"/>
        <v>92.5</v>
      </c>
      <c r="L22" s="165">
        <v>0</v>
      </c>
      <c r="M22" s="165">
        <v>4092.9</v>
      </c>
      <c r="N22" s="165"/>
      <c r="O22" s="165">
        <f t="shared" si="2"/>
        <v>4092.9</v>
      </c>
    </row>
    <row r="23" spans="1:15" ht="24.75" thickBot="1">
      <c r="A23" s="94">
        <v>1011020</v>
      </c>
      <c r="B23" s="54">
        <v>3122</v>
      </c>
      <c r="C23" s="161" t="s">
        <v>147</v>
      </c>
      <c r="D23" s="165">
        <v>0</v>
      </c>
      <c r="E23" s="165">
        <v>5010.69</v>
      </c>
      <c r="F23" s="165">
        <v>5010.69</v>
      </c>
      <c r="G23" s="165">
        <f t="shared" si="0"/>
        <v>5010.69</v>
      </c>
      <c r="H23" s="165">
        <v>0</v>
      </c>
      <c r="I23" s="165">
        <v>0</v>
      </c>
      <c r="J23" s="165"/>
      <c r="K23" s="165">
        <f t="shared" si="1"/>
        <v>0</v>
      </c>
      <c r="L23" s="165">
        <v>0</v>
      </c>
      <c r="M23" s="165"/>
      <c r="N23" s="165"/>
      <c r="O23" s="165">
        <f t="shared" si="2"/>
        <v>0</v>
      </c>
    </row>
    <row r="24" spans="1:15" ht="13.5" thickBot="1">
      <c r="A24" s="94">
        <v>1011020</v>
      </c>
      <c r="B24" s="54">
        <v>-3142</v>
      </c>
      <c r="C24" s="162" t="s">
        <v>117</v>
      </c>
      <c r="D24" s="165">
        <v>0</v>
      </c>
      <c r="E24" s="165">
        <v>96</v>
      </c>
      <c r="F24" s="165">
        <v>96</v>
      </c>
      <c r="G24" s="165">
        <f t="shared" si="0"/>
        <v>96</v>
      </c>
      <c r="H24" s="165">
        <v>0</v>
      </c>
      <c r="I24" s="165">
        <v>0</v>
      </c>
      <c r="J24" s="165"/>
      <c r="K24" s="165">
        <f t="shared" si="1"/>
        <v>0</v>
      </c>
      <c r="L24" s="165">
        <v>0</v>
      </c>
      <c r="M24" s="165"/>
      <c r="N24" s="165"/>
      <c r="O24" s="165">
        <f t="shared" si="2"/>
        <v>0</v>
      </c>
    </row>
    <row r="25" spans="1:15" ht="24.75" thickBot="1">
      <c r="A25" s="94">
        <v>1011020</v>
      </c>
      <c r="B25" s="54">
        <v>-3132</v>
      </c>
      <c r="C25" s="163" t="s">
        <v>116</v>
      </c>
      <c r="D25" s="165">
        <v>0</v>
      </c>
      <c r="E25" s="165">
        <v>9596.11</v>
      </c>
      <c r="F25" s="165">
        <v>9596.106</v>
      </c>
      <c r="G25" s="165">
        <f t="shared" si="0"/>
        <v>9596.11</v>
      </c>
      <c r="H25" s="165">
        <v>0</v>
      </c>
      <c r="I25" s="165">
        <v>0</v>
      </c>
      <c r="J25" s="165"/>
      <c r="K25" s="165">
        <f t="shared" si="1"/>
        <v>0</v>
      </c>
      <c r="L25" s="165">
        <v>0</v>
      </c>
      <c r="M25" s="165"/>
      <c r="N25" s="165"/>
      <c r="O25" s="165">
        <f t="shared" si="2"/>
        <v>0</v>
      </c>
    </row>
    <row r="26" spans="1:16" ht="13.5" thickBot="1">
      <c r="A26" s="21"/>
      <c r="B26" s="4"/>
      <c r="C26" s="164" t="s">
        <v>1</v>
      </c>
      <c r="D26" s="165">
        <f>D7+D8+D9+D10+D11+D12+D13+D14+D15+D16+D17+D18+D19+D20+D21+D22+D23+D24+D25</f>
        <v>112817.043</v>
      </c>
      <c r="E26" s="165">
        <f aca="true" t="shared" si="3" ref="E26:N26">E7+E8+E9+E10+E11+E12+E13+E14+E15+E16+E17+E18+E19+E20+E21+E22+E23+E24+E25</f>
        <v>24993.63</v>
      </c>
      <c r="F26" s="165">
        <f t="shared" si="3"/>
        <v>23169.342</v>
      </c>
      <c r="G26" s="165">
        <f t="shared" si="0"/>
        <v>137810.673</v>
      </c>
      <c r="H26" s="165">
        <f t="shared" si="3"/>
        <v>170895.73</v>
      </c>
      <c r="I26" s="165">
        <f t="shared" si="3"/>
        <v>255.8</v>
      </c>
      <c r="J26" s="165">
        <f t="shared" si="3"/>
        <v>0</v>
      </c>
      <c r="K26" s="165">
        <f t="shared" si="3"/>
        <v>171151.53</v>
      </c>
      <c r="L26" s="165">
        <f t="shared" si="3"/>
        <v>224003.99042000002</v>
      </c>
      <c r="M26" s="165">
        <f t="shared" si="3"/>
        <v>4092.9</v>
      </c>
      <c r="N26" s="165">
        <f t="shared" si="3"/>
        <v>0</v>
      </c>
      <c r="O26" s="165">
        <f t="shared" si="2"/>
        <v>228096.89042</v>
      </c>
      <c r="P26" s="89"/>
    </row>
    <row r="27" spans="1:11" ht="15" thickBot="1">
      <c r="A27" s="1" t="s">
        <v>242</v>
      </c>
      <c r="B27" s="1"/>
      <c r="E27" s="77"/>
      <c r="F27" s="77"/>
      <c r="G27" s="77"/>
      <c r="H27" s="77"/>
      <c r="I27" s="77"/>
      <c r="J27" s="77"/>
      <c r="K27" s="77"/>
    </row>
    <row r="28" spans="1:15" ht="15" customHeight="1">
      <c r="A28" s="311" t="s">
        <v>33</v>
      </c>
      <c r="B28" s="329" t="s">
        <v>32</v>
      </c>
      <c r="C28" s="327" t="s">
        <v>34</v>
      </c>
      <c r="D28" s="288" t="s">
        <v>237</v>
      </c>
      <c r="E28" s="288"/>
      <c r="F28" s="288"/>
      <c r="G28" s="288"/>
      <c r="H28" s="288" t="s">
        <v>238</v>
      </c>
      <c r="I28" s="288"/>
      <c r="J28" s="288"/>
      <c r="K28" s="288"/>
      <c r="L28" s="288" t="s">
        <v>239</v>
      </c>
      <c r="M28" s="288"/>
      <c r="N28" s="288"/>
      <c r="O28" s="316"/>
    </row>
    <row r="29" spans="1:15" ht="15" customHeight="1">
      <c r="A29" s="311"/>
      <c r="B29" s="330"/>
      <c r="C29" s="328"/>
      <c r="D29" s="282" t="s">
        <v>40</v>
      </c>
      <c r="E29" s="282" t="s">
        <v>198</v>
      </c>
      <c r="F29" s="282" t="s">
        <v>199</v>
      </c>
      <c r="G29" s="133" t="s">
        <v>10</v>
      </c>
      <c r="H29" s="282" t="s">
        <v>40</v>
      </c>
      <c r="I29" s="282" t="s">
        <v>198</v>
      </c>
      <c r="J29" s="282" t="s">
        <v>199</v>
      </c>
      <c r="K29" s="133" t="s">
        <v>10</v>
      </c>
      <c r="L29" s="282" t="s">
        <v>40</v>
      </c>
      <c r="M29" s="282" t="s">
        <v>198</v>
      </c>
      <c r="N29" s="282" t="s">
        <v>199</v>
      </c>
      <c r="O29" s="177" t="s">
        <v>10</v>
      </c>
    </row>
    <row r="30" spans="1:15" ht="15" customHeight="1" thickBot="1">
      <c r="A30" s="311"/>
      <c r="B30" s="331"/>
      <c r="C30" s="328"/>
      <c r="D30" s="282"/>
      <c r="E30" s="282"/>
      <c r="F30" s="282"/>
      <c r="G30" s="133" t="s">
        <v>200</v>
      </c>
      <c r="H30" s="282"/>
      <c r="I30" s="282"/>
      <c r="J30" s="282"/>
      <c r="K30" s="133" t="s">
        <v>201</v>
      </c>
      <c r="L30" s="282"/>
      <c r="M30" s="282"/>
      <c r="N30" s="282"/>
      <c r="O30" s="177" t="s">
        <v>202</v>
      </c>
    </row>
    <row r="31" spans="1:15" ht="12.75">
      <c r="A31" s="167">
        <v>1</v>
      </c>
      <c r="B31" s="173">
        <v>2</v>
      </c>
      <c r="C31" s="178">
        <v>3</v>
      </c>
      <c r="D31" s="134">
        <v>4</v>
      </c>
      <c r="E31" s="134">
        <v>5</v>
      </c>
      <c r="F31" s="134">
        <v>6</v>
      </c>
      <c r="G31" s="134">
        <v>7</v>
      </c>
      <c r="H31" s="134">
        <v>8</v>
      </c>
      <c r="I31" s="134">
        <v>9</v>
      </c>
      <c r="J31" s="134">
        <v>10</v>
      </c>
      <c r="K31" s="134">
        <v>11</v>
      </c>
      <c r="L31" s="134">
        <v>12</v>
      </c>
      <c r="M31" s="134">
        <v>13</v>
      </c>
      <c r="N31" s="134">
        <v>14</v>
      </c>
      <c r="O31" s="179">
        <v>15</v>
      </c>
    </row>
    <row r="32" spans="1:15" ht="12.75">
      <c r="A32" s="169"/>
      <c r="B32" s="174"/>
      <c r="C32" s="180"/>
      <c r="D32" s="152"/>
      <c r="E32" s="152"/>
      <c r="F32" s="152"/>
      <c r="G32" s="152"/>
      <c r="H32" s="152"/>
      <c r="I32" s="152"/>
      <c r="J32" s="152"/>
      <c r="K32" s="152"/>
      <c r="L32" s="134"/>
      <c r="M32" s="152"/>
      <c r="N32" s="152"/>
      <c r="O32" s="181"/>
    </row>
    <row r="33" spans="1:15" ht="12.75">
      <c r="A33" s="134" t="s">
        <v>23</v>
      </c>
      <c r="B33" s="175"/>
      <c r="C33" s="182"/>
      <c r="D33" s="172"/>
      <c r="E33" s="172"/>
      <c r="F33" s="172"/>
      <c r="G33" s="172"/>
      <c r="H33" s="172"/>
      <c r="I33" s="172"/>
      <c r="J33" s="172"/>
      <c r="K33" s="172"/>
      <c r="L33" s="134"/>
      <c r="M33" s="172"/>
      <c r="N33" s="172"/>
      <c r="O33" s="183"/>
    </row>
    <row r="34" spans="1:15" ht="13.5" thickBot="1">
      <c r="A34" s="134"/>
      <c r="B34" s="175"/>
      <c r="C34" s="186" t="s">
        <v>1</v>
      </c>
      <c r="D34" s="184"/>
      <c r="E34" s="184"/>
      <c r="F34" s="184"/>
      <c r="G34" s="184"/>
      <c r="H34" s="184"/>
      <c r="I34" s="184"/>
      <c r="J34" s="184"/>
      <c r="K34" s="184"/>
      <c r="L34" s="147"/>
      <c r="M34" s="184"/>
      <c r="N34" s="184"/>
      <c r="O34" s="185"/>
    </row>
    <row r="35" spans="1:2" ht="15" thickBot="1">
      <c r="A35" s="1" t="s">
        <v>243</v>
      </c>
      <c r="B35" s="1"/>
    </row>
    <row r="36" spans="1:11" ht="15.75" customHeight="1">
      <c r="A36" s="320" t="s">
        <v>0</v>
      </c>
      <c r="B36" s="310" t="s">
        <v>32</v>
      </c>
      <c r="C36" s="332" t="s">
        <v>216</v>
      </c>
      <c r="D36" s="288" t="s">
        <v>155</v>
      </c>
      <c r="E36" s="288"/>
      <c r="F36" s="288"/>
      <c r="G36" s="288"/>
      <c r="H36" s="288" t="s">
        <v>241</v>
      </c>
      <c r="I36" s="288"/>
      <c r="J36" s="288"/>
      <c r="K36" s="316"/>
    </row>
    <row r="37" spans="1:11" ht="12.75" customHeight="1">
      <c r="A37" s="321"/>
      <c r="B37" s="311"/>
      <c r="C37" s="332"/>
      <c r="D37" s="282" t="s">
        <v>40</v>
      </c>
      <c r="E37" s="282" t="s">
        <v>198</v>
      </c>
      <c r="F37" s="282" t="s">
        <v>199</v>
      </c>
      <c r="G37" s="133" t="s">
        <v>10</v>
      </c>
      <c r="H37" s="282" t="s">
        <v>40</v>
      </c>
      <c r="I37" s="282" t="s">
        <v>198</v>
      </c>
      <c r="J37" s="282" t="s">
        <v>199</v>
      </c>
      <c r="K37" s="133" t="s">
        <v>10</v>
      </c>
    </row>
    <row r="38" spans="1:11" ht="13.5" customHeight="1">
      <c r="A38" s="321"/>
      <c r="B38" s="311"/>
      <c r="C38" s="332"/>
      <c r="D38" s="282"/>
      <c r="E38" s="282"/>
      <c r="F38" s="282"/>
      <c r="G38" s="133" t="s">
        <v>200</v>
      </c>
      <c r="H38" s="282"/>
      <c r="I38" s="282"/>
      <c r="J38" s="282"/>
      <c r="K38" s="133" t="s">
        <v>201</v>
      </c>
    </row>
    <row r="39" spans="1:11" ht="12.75">
      <c r="A39" s="176">
        <v>1</v>
      </c>
      <c r="B39" s="167">
        <v>1</v>
      </c>
      <c r="C39" s="168">
        <v>2</v>
      </c>
      <c r="D39" s="134">
        <v>3</v>
      </c>
      <c r="E39" s="134">
        <v>4</v>
      </c>
      <c r="F39" s="134"/>
      <c r="G39" s="134">
        <v>5</v>
      </c>
      <c r="H39" s="134">
        <v>6</v>
      </c>
      <c r="I39" s="134"/>
      <c r="J39" s="134">
        <v>7</v>
      </c>
      <c r="K39" s="179">
        <v>8</v>
      </c>
    </row>
    <row r="40" spans="1:11" ht="12.75">
      <c r="A40" s="192">
        <v>1011020</v>
      </c>
      <c r="B40" s="187">
        <v>2110</v>
      </c>
      <c r="C40" s="170" t="s">
        <v>95</v>
      </c>
      <c r="D40" s="165">
        <f>L7*1.06</f>
        <v>153427.06166</v>
      </c>
      <c r="E40" s="166">
        <f>M7*1.06</f>
        <v>0</v>
      </c>
      <c r="F40" s="166"/>
      <c r="G40" s="165">
        <f>E40+D40</f>
        <v>153427.06166</v>
      </c>
      <c r="H40" s="165">
        <f>D40*1.06</f>
        <v>162632.68535960003</v>
      </c>
      <c r="I40" s="165">
        <f>E40*1.06</f>
        <v>0</v>
      </c>
      <c r="J40" s="166"/>
      <c r="K40" s="193">
        <f>H40+I40</f>
        <v>162632.68535960003</v>
      </c>
    </row>
    <row r="41" spans="1:11" ht="12.75">
      <c r="A41" s="192">
        <v>1011020</v>
      </c>
      <c r="B41" s="134">
        <v>2120</v>
      </c>
      <c r="C41" s="171" t="s">
        <v>96</v>
      </c>
      <c r="D41" s="165">
        <f aca="true" t="shared" si="4" ref="D41:D57">L8*1.06</f>
        <v>33753.9535652</v>
      </c>
      <c r="E41" s="166">
        <f aca="true" t="shared" si="5" ref="E41:E57">M8*1.06</f>
        <v>0</v>
      </c>
      <c r="F41" s="165"/>
      <c r="G41" s="165">
        <f aca="true" t="shared" si="6" ref="G41:G58">E41+D41</f>
        <v>33753.9535652</v>
      </c>
      <c r="H41" s="165">
        <f aca="true" t="shared" si="7" ref="H41:H57">D41*1.06</f>
        <v>35779.190779112</v>
      </c>
      <c r="I41" s="165">
        <f aca="true" t="shared" si="8" ref="I41:I57">E41*1.06</f>
        <v>0</v>
      </c>
      <c r="J41" s="165"/>
      <c r="K41" s="193">
        <f aca="true" t="shared" si="9" ref="K41:K57">H41+I41</f>
        <v>35779.190779112</v>
      </c>
    </row>
    <row r="42" spans="1:11" ht="48">
      <c r="A42" s="192">
        <v>1011020</v>
      </c>
      <c r="B42" s="134">
        <v>2210</v>
      </c>
      <c r="C42" s="188" t="s">
        <v>106</v>
      </c>
      <c r="D42" s="165">
        <f t="shared" si="4"/>
        <v>25851.82484</v>
      </c>
      <c r="E42" s="166">
        <f t="shared" si="5"/>
        <v>0</v>
      </c>
      <c r="F42" s="165"/>
      <c r="G42" s="165">
        <f t="shared" si="6"/>
        <v>25851.82484</v>
      </c>
      <c r="H42" s="165">
        <f t="shared" si="7"/>
        <v>27402.934330400003</v>
      </c>
      <c r="I42" s="165">
        <f t="shared" si="8"/>
        <v>0</v>
      </c>
      <c r="J42" s="165"/>
      <c r="K42" s="193">
        <f t="shared" si="9"/>
        <v>27402.934330400003</v>
      </c>
    </row>
    <row r="43" spans="1:11" ht="24">
      <c r="A43" s="192">
        <v>1011020</v>
      </c>
      <c r="B43" s="134">
        <v>2220</v>
      </c>
      <c r="C43" s="188" t="s">
        <v>107</v>
      </c>
      <c r="D43" s="165">
        <f t="shared" si="4"/>
        <v>211.66080000000002</v>
      </c>
      <c r="E43" s="166">
        <f t="shared" si="5"/>
        <v>0</v>
      </c>
      <c r="F43" s="165"/>
      <c r="G43" s="165">
        <f t="shared" si="6"/>
        <v>211.66080000000002</v>
      </c>
      <c r="H43" s="165">
        <f t="shared" si="7"/>
        <v>224.36044800000005</v>
      </c>
      <c r="I43" s="165">
        <f t="shared" si="8"/>
        <v>0</v>
      </c>
      <c r="J43" s="165"/>
      <c r="K43" s="193">
        <f t="shared" si="9"/>
        <v>224.36044800000005</v>
      </c>
    </row>
    <row r="44" spans="1:11" ht="12.75">
      <c r="A44" s="192">
        <v>1011020</v>
      </c>
      <c r="B44" s="134">
        <v>2230</v>
      </c>
      <c r="C44" s="188" t="s">
        <v>108</v>
      </c>
      <c r="D44" s="165">
        <f t="shared" si="4"/>
        <v>0</v>
      </c>
      <c r="E44" s="166">
        <f t="shared" si="5"/>
        <v>0</v>
      </c>
      <c r="F44" s="165"/>
      <c r="G44" s="165">
        <f t="shared" si="6"/>
        <v>0</v>
      </c>
      <c r="H44" s="165">
        <f t="shared" si="7"/>
        <v>0</v>
      </c>
      <c r="I44" s="165">
        <f t="shared" si="8"/>
        <v>0</v>
      </c>
      <c r="J44" s="165"/>
      <c r="K44" s="193">
        <f t="shared" si="9"/>
        <v>0</v>
      </c>
    </row>
    <row r="45" spans="1:11" ht="24">
      <c r="A45" s="192">
        <v>1011020</v>
      </c>
      <c r="B45" s="134">
        <v>2240</v>
      </c>
      <c r="C45" s="188" t="s">
        <v>109</v>
      </c>
      <c r="D45" s="165">
        <f t="shared" si="4"/>
        <v>9189.5375</v>
      </c>
      <c r="E45" s="166">
        <f t="shared" si="5"/>
        <v>0</v>
      </c>
      <c r="F45" s="165"/>
      <c r="G45" s="165">
        <f t="shared" si="6"/>
        <v>9189.5375</v>
      </c>
      <c r="H45" s="165">
        <f t="shared" si="7"/>
        <v>9740.90975</v>
      </c>
      <c r="I45" s="165">
        <f t="shared" si="8"/>
        <v>0</v>
      </c>
      <c r="J45" s="165"/>
      <c r="K45" s="193">
        <f t="shared" si="9"/>
        <v>9740.90975</v>
      </c>
    </row>
    <row r="46" spans="1:11" ht="12.75">
      <c r="A46" s="192">
        <v>1011020</v>
      </c>
      <c r="B46" s="134">
        <v>2800</v>
      </c>
      <c r="C46" s="188" t="s">
        <v>110</v>
      </c>
      <c r="D46" s="165">
        <f t="shared" si="4"/>
        <v>63.282000000000004</v>
      </c>
      <c r="E46" s="166">
        <f t="shared" si="5"/>
        <v>0</v>
      </c>
      <c r="F46" s="165"/>
      <c r="G46" s="165">
        <f t="shared" si="6"/>
        <v>63.282000000000004</v>
      </c>
      <c r="H46" s="165">
        <f t="shared" si="7"/>
        <v>67.07892000000001</v>
      </c>
      <c r="I46" s="165">
        <f t="shared" si="8"/>
        <v>0</v>
      </c>
      <c r="J46" s="165"/>
      <c r="K46" s="193">
        <f t="shared" si="9"/>
        <v>67.07892000000001</v>
      </c>
    </row>
    <row r="47" spans="1:11" ht="12.75">
      <c r="A47" s="192">
        <v>1011020</v>
      </c>
      <c r="B47" s="134">
        <v>2250</v>
      </c>
      <c r="C47" s="188" t="s">
        <v>97</v>
      </c>
      <c r="D47" s="165">
        <f t="shared" si="4"/>
        <v>3955.7270800000006</v>
      </c>
      <c r="E47" s="166">
        <f t="shared" si="5"/>
        <v>0</v>
      </c>
      <c r="F47" s="165"/>
      <c r="G47" s="165">
        <f t="shared" si="6"/>
        <v>3955.7270800000006</v>
      </c>
      <c r="H47" s="165">
        <f t="shared" si="7"/>
        <v>4193.0707048</v>
      </c>
      <c r="I47" s="165">
        <f t="shared" si="8"/>
        <v>0</v>
      </c>
      <c r="J47" s="165"/>
      <c r="K47" s="193">
        <f t="shared" si="9"/>
        <v>4193.0707048</v>
      </c>
    </row>
    <row r="48" spans="1:11" ht="12.75">
      <c r="A48" s="192">
        <v>1011020</v>
      </c>
      <c r="B48" s="134">
        <v>2271</v>
      </c>
      <c r="C48" s="189" t="s">
        <v>111</v>
      </c>
      <c r="D48" s="165">
        <f t="shared" si="4"/>
        <v>200.64528</v>
      </c>
      <c r="E48" s="166">
        <f t="shared" si="5"/>
        <v>0</v>
      </c>
      <c r="F48" s="165"/>
      <c r="G48" s="165">
        <f t="shared" si="6"/>
        <v>200.64528</v>
      </c>
      <c r="H48" s="165">
        <f t="shared" si="7"/>
        <v>212.68399680000002</v>
      </c>
      <c r="I48" s="165">
        <f t="shared" si="8"/>
        <v>0</v>
      </c>
      <c r="J48" s="165"/>
      <c r="K48" s="193">
        <f t="shared" si="9"/>
        <v>212.68399680000002</v>
      </c>
    </row>
    <row r="49" spans="1:11" ht="24">
      <c r="A49" s="192">
        <v>1011020</v>
      </c>
      <c r="B49" s="134">
        <v>2272</v>
      </c>
      <c r="C49" s="189" t="s">
        <v>112</v>
      </c>
      <c r="D49" s="165">
        <f t="shared" si="4"/>
        <v>2202.55598</v>
      </c>
      <c r="E49" s="166">
        <f t="shared" si="5"/>
        <v>0</v>
      </c>
      <c r="F49" s="165"/>
      <c r="G49" s="165">
        <f t="shared" si="6"/>
        <v>2202.55598</v>
      </c>
      <c r="H49" s="165">
        <f t="shared" si="7"/>
        <v>2334.7093388000003</v>
      </c>
      <c r="I49" s="165">
        <f t="shared" si="8"/>
        <v>0</v>
      </c>
      <c r="J49" s="165"/>
      <c r="K49" s="193">
        <f t="shared" si="9"/>
        <v>2334.7093388000003</v>
      </c>
    </row>
    <row r="50" spans="1:11" ht="12.75">
      <c r="A50" s="192">
        <v>1011020</v>
      </c>
      <c r="B50" s="134">
        <v>2273</v>
      </c>
      <c r="C50" s="189" t="s">
        <v>113</v>
      </c>
      <c r="D50" s="165">
        <f t="shared" si="4"/>
        <v>5893.6307400000005</v>
      </c>
      <c r="E50" s="166">
        <f t="shared" si="5"/>
        <v>0</v>
      </c>
      <c r="F50" s="165"/>
      <c r="G50" s="165">
        <f t="shared" si="6"/>
        <v>5893.6307400000005</v>
      </c>
      <c r="H50" s="165">
        <f t="shared" si="7"/>
        <v>6247.248584400001</v>
      </c>
      <c r="I50" s="165">
        <f t="shared" si="8"/>
        <v>0</v>
      </c>
      <c r="J50" s="165"/>
      <c r="K50" s="193">
        <f t="shared" si="9"/>
        <v>6247.248584400001</v>
      </c>
    </row>
    <row r="51" spans="1:11" ht="12.75">
      <c r="A51" s="192">
        <v>1011020</v>
      </c>
      <c r="B51" s="134">
        <v>2274</v>
      </c>
      <c r="C51" s="189" t="s">
        <v>114</v>
      </c>
      <c r="D51" s="165">
        <f t="shared" si="4"/>
        <v>2477.0504</v>
      </c>
      <c r="E51" s="166">
        <f t="shared" si="5"/>
        <v>0</v>
      </c>
      <c r="F51" s="165"/>
      <c r="G51" s="165">
        <f t="shared" si="6"/>
        <v>2477.0504</v>
      </c>
      <c r="H51" s="165">
        <f t="shared" si="7"/>
        <v>2625.673424</v>
      </c>
      <c r="I51" s="165">
        <f t="shared" si="8"/>
        <v>0</v>
      </c>
      <c r="J51" s="165"/>
      <c r="K51" s="193">
        <f t="shared" si="9"/>
        <v>2625.673424</v>
      </c>
    </row>
    <row r="52" spans="1:11" ht="12.75">
      <c r="A52" s="192">
        <v>1011020</v>
      </c>
      <c r="B52" s="134">
        <v>2275</v>
      </c>
      <c r="C52" s="189" t="s">
        <v>115</v>
      </c>
      <c r="D52" s="165">
        <f t="shared" si="4"/>
        <v>0</v>
      </c>
      <c r="E52" s="166">
        <f t="shared" si="5"/>
        <v>0</v>
      </c>
      <c r="F52" s="165"/>
      <c r="G52" s="165">
        <f t="shared" si="6"/>
        <v>0</v>
      </c>
      <c r="H52" s="165">
        <f t="shared" si="7"/>
        <v>0</v>
      </c>
      <c r="I52" s="165">
        <f t="shared" si="8"/>
        <v>0</v>
      </c>
      <c r="J52" s="165"/>
      <c r="K52" s="193">
        <f t="shared" si="9"/>
        <v>0</v>
      </c>
    </row>
    <row r="53" spans="1:11" ht="12.75">
      <c r="A53" s="192">
        <v>1011020</v>
      </c>
      <c r="B53" s="134">
        <v>2700</v>
      </c>
      <c r="C53" s="189" t="s">
        <v>150</v>
      </c>
      <c r="D53" s="165">
        <f t="shared" si="4"/>
        <v>0</v>
      </c>
      <c r="E53" s="166">
        <f t="shared" si="5"/>
        <v>0</v>
      </c>
      <c r="F53" s="165"/>
      <c r="G53" s="165">
        <f t="shared" si="6"/>
        <v>0</v>
      </c>
      <c r="H53" s="165">
        <f t="shared" si="7"/>
        <v>0</v>
      </c>
      <c r="I53" s="165">
        <f t="shared" si="8"/>
        <v>0</v>
      </c>
      <c r="J53" s="165"/>
      <c r="K53" s="193">
        <f t="shared" si="9"/>
        <v>0</v>
      </c>
    </row>
    <row r="54" spans="1:11" ht="12.75">
      <c r="A54" s="192">
        <v>1011020</v>
      </c>
      <c r="B54" s="134">
        <v>2800</v>
      </c>
      <c r="C54" s="188" t="s">
        <v>110</v>
      </c>
      <c r="D54" s="165">
        <f t="shared" si="4"/>
        <v>217.3</v>
      </c>
      <c r="E54" s="166">
        <f t="shared" si="5"/>
        <v>0</v>
      </c>
      <c r="F54" s="165"/>
      <c r="G54" s="165">
        <f t="shared" si="6"/>
        <v>217.3</v>
      </c>
      <c r="H54" s="165">
        <f t="shared" si="7"/>
        <v>230.33800000000002</v>
      </c>
      <c r="I54" s="165">
        <f t="shared" si="8"/>
        <v>0</v>
      </c>
      <c r="J54" s="165"/>
      <c r="K54" s="193">
        <f t="shared" si="9"/>
        <v>230.33800000000002</v>
      </c>
    </row>
    <row r="55" spans="1:11" ht="36">
      <c r="A55" s="192">
        <v>1011020</v>
      </c>
      <c r="B55" s="134">
        <v>3110</v>
      </c>
      <c r="C55" s="171" t="s">
        <v>99</v>
      </c>
      <c r="D55" s="165">
        <f t="shared" si="4"/>
        <v>0</v>
      </c>
      <c r="E55" s="166">
        <f t="shared" si="5"/>
        <v>4338.474</v>
      </c>
      <c r="F55" s="165"/>
      <c r="G55" s="165">
        <f t="shared" si="6"/>
        <v>4338.474</v>
      </c>
      <c r="H55" s="165">
        <f t="shared" si="7"/>
        <v>0</v>
      </c>
      <c r="I55" s="165">
        <f t="shared" si="8"/>
        <v>4598.78244</v>
      </c>
      <c r="J55" s="165"/>
      <c r="K55" s="193">
        <f t="shared" si="9"/>
        <v>4598.78244</v>
      </c>
    </row>
    <row r="56" spans="1:11" ht="24">
      <c r="A56" s="192">
        <v>1011020</v>
      </c>
      <c r="B56" s="134">
        <v>3120</v>
      </c>
      <c r="C56" s="190" t="s">
        <v>116</v>
      </c>
      <c r="D56" s="165">
        <f t="shared" si="4"/>
        <v>0</v>
      </c>
      <c r="E56" s="166">
        <f t="shared" si="5"/>
        <v>0</v>
      </c>
      <c r="F56" s="165"/>
      <c r="G56" s="165">
        <f t="shared" si="6"/>
        <v>0</v>
      </c>
      <c r="H56" s="165">
        <f t="shared" si="7"/>
        <v>0</v>
      </c>
      <c r="I56" s="165">
        <f t="shared" si="8"/>
        <v>0</v>
      </c>
      <c r="J56" s="165"/>
      <c r="K56" s="193">
        <f t="shared" si="9"/>
        <v>0</v>
      </c>
    </row>
    <row r="57" spans="1:11" ht="12.75">
      <c r="A57" s="192">
        <v>1011020</v>
      </c>
      <c r="B57" s="134">
        <v>3140</v>
      </c>
      <c r="C57" s="191" t="s">
        <v>117</v>
      </c>
      <c r="D57" s="165">
        <f t="shared" si="4"/>
        <v>0</v>
      </c>
      <c r="E57" s="166">
        <f t="shared" si="5"/>
        <v>0</v>
      </c>
      <c r="F57" s="165"/>
      <c r="G57" s="165">
        <f t="shared" si="6"/>
        <v>0</v>
      </c>
      <c r="H57" s="165">
        <f t="shared" si="7"/>
        <v>0</v>
      </c>
      <c r="I57" s="165">
        <f t="shared" si="8"/>
        <v>0</v>
      </c>
      <c r="J57" s="165"/>
      <c r="K57" s="193">
        <f t="shared" si="9"/>
        <v>0</v>
      </c>
    </row>
    <row r="58" spans="1:11" ht="13.5" thickBot="1">
      <c r="A58" s="186"/>
      <c r="B58" s="147"/>
      <c r="C58" s="194" t="s">
        <v>1</v>
      </c>
      <c r="D58" s="165">
        <f>D40+D41+D42+D43+D44+D45+D46+D47+D48+D49+D50+D51+D54</f>
        <v>237444.22984520003</v>
      </c>
      <c r="E58" s="166">
        <f>E55+E56+E57</f>
        <v>4338.474</v>
      </c>
      <c r="F58" s="195">
        <v>0</v>
      </c>
      <c r="G58" s="165">
        <f t="shared" si="6"/>
        <v>241782.7038452</v>
      </c>
      <c r="H58" s="195">
        <f>SUM(H40:H57)</f>
        <v>251690.883635912</v>
      </c>
      <c r="I58" s="195">
        <f>SUM(I40:I57)</f>
        <v>4598.78244</v>
      </c>
      <c r="J58" s="195">
        <v>0</v>
      </c>
      <c r="K58" s="196">
        <f>H58+I58</f>
        <v>256289.666075912</v>
      </c>
    </row>
    <row r="59" spans="1:2" ht="15" thickBot="1">
      <c r="A59" s="1" t="s">
        <v>203</v>
      </c>
      <c r="B59" s="1"/>
    </row>
    <row r="60" spans="1:11" ht="21.75" customHeight="1">
      <c r="A60" s="320" t="s">
        <v>33</v>
      </c>
      <c r="B60" s="312"/>
      <c r="C60" s="322" t="s">
        <v>216</v>
      </c>
      <c r="D60" s="288" t="s">
        <v>155</v>
      </c>
      <c r="E60" s="288"/>
      <c r="F60" s="288"/>
      <c r="G60" s="288"/>
      <c r="H60" s="288" t="s">
        <v>241</v>
      </c>
      <c r="I60" s="288"/>
      <c r="J60" s="288"/>
      <c r="K60" s="316"/>
    </row>
    <row r="61" spans="1:11" ht="24.75" customHeight="1" thickBot="1">
      <c r="A61" s="321"/>
      <c r="B61" s="314"/>
      <c r="C61" s="323"/>
      <c r="D61" s="133" t="s">
        <v>40</v>
      </c>
      <c r="E61" s="197" t="s">
        <v>198</v>
      </c>
      <c r="F61" s="133" t="s">
        <v>199</v>
      </c>
      <c r="G61" s="133" t="s">
        <v>40</v>
      </c>
      <c r="H61" s="133" t="s">
        <v>40</v>
      </c>
      <c r="I61" s="197" t="s">
        <v>198</v>
      </c>
      <c r="J61" s="197" t="s">
        <v>199</v>
      </c>
      <c r="K61" s="177" t="s">
        <v>9</v>
      </c>
    </row>
    <row r="62" spans="1:11" ht="12.75">
      <c r="A62" s="176">
        <v>1</v>
      </c>
      <c r="B62" s="167"/>
      <c r="C62" s="168">
        <v>2</v>
      </c>
      <c r="D62" s="134">
        <v>3</v>
      </c>
      <c r="E62" s="134">
        <v>4</v>
      </c>
      <c r="F62" s="134"/>
      <c r="G62" s="134">
        <v>5</v>
      </c>
      <c r="H62" s="134">
        <v>6</v>
      </c>
      <c r="I62" s="134"/>
      <c r="J62" s="134">
        <v>7</v>
      </c>
      <c r="K62" s="179">
        <v>8</v>
      </c>
    </row>
    <row r="63" spans="1:11" ht="12.75">
      <c r="A63" s="198"/>
      <c r="B63" s="134"/>
      <c r="C63" s="171"/>
      <c r="D63" s="172"/>
      <c r="E63" s="172"/>
      <c r="F63" s="172"/>
      <c r="G63" s="172"/>
      <c r="H63" s="172"/>
      <c r="I63" s="172"/>
      <c r="J63" s="172"/>
      <c r="K63" s="183"/>
    </row>
    <row r="64" spans="1:11" ht="12.75">
      <c r="A64" s="198" t="s">
        <v>23</v>
      </c>
      <c r="B64" s="134"/>
      <c r="C64" s="171"/>
      <c r="D64" s="172"/>
      <c r="E64" s="172"/>
      <c r="F64" s="172"/>
      <c r="G64" s="172"/>
      <c r="H64" s="172"/>
      <c r="I64" s="172"/>
      <c r="J64" s="172"/>
      <c r="K64" s="183"/>
    </row>
    <row r="65" spans="1:11" ht="13.5" thickBot="1">
      <c r="A65" s="186"/>
      <c r="B65" s="147"/>
      <c r="C65" s="194" t="s">
        <v>1</v>
      </c>
      <c r="D65" s="184"/>
      <c r="E65" s="184"/>
      <c r="F65" s="184"/>
      <c r="G65" s="184"/>
      <c r="H65" s="184"/>
      <c r="I65" s="184"/>
      <c r="J65" s="184"/>
      <c r="K65" s="185"/>
    </row>
    <row r="66" spans="1:2" ht="0.75" customHeight="1">
      <c r="A66" s="12"/>
      <c r="B66" s="12"/>
    </row>
    <row r="67" spans="1:2" s="45" customFormat="1" ht="14.25">
      <c r="A67" s="44" t="s">
        <v>204</v>
      </c>
      <c r="B67" s="44"/>
    </row>
    <row r="68" spans="1:2" ht="14.25">
      <c r="A68" s="44" t="s">
        <v>244</v>
      </c>
      <c r="B68" s="44"/>
    </row>
    <row r="69" spans="5:6" ht="12.75">
      <c r="E69" s="5" t="s">
        <v>35</v>
      </c>
      <c r="F69" s="5"/>
    </row>
    <row r="70" spans="1:15" ht="15.75" customHeight="1">
      <c r="A70" s="311" t="s">
        <v>0</v>
      </c>
      <c r="B70" s="315"/>
      <c r="C70" s="311" t="s">
        <v>217</v>
      </c>
      <c r="D70" s="282" t="s">
        <v>245</v>
      </c>
      <c r="E70" s="282"/>
      <c r="F70" s="282"/>
      <c r="G70" s="282"/>
      <c r="H70" s="282" t="s">
        <v>246</v>
      </c>
      <c r="I70" s="282"/>
      <c r="J70" s="282"/>
      <c r="K70" s="282"/>
      <c r="L70" s="282" t="s">
        <v>239</v>
      </c>
      <c r="M70" s="282"/>
      <c r="N70" s="282"/>
      <c r="O70" s="282"/>
    </row>
    <row r="71" spans="1:15" ht="12.75" customHeight="1">
      <c r="A71" s="311"/>
      <c r="B71" s="313"/>
      <c r="C71" s="311"/>
      <c r="D71" s="282" t="s">
        <v>40</v>
      </c>
      <c r="E71" s="282" t="s">
        <v>218</v>
      </c>
      <c r="F71" s="282" t="s">
        <v>199</v>
      </c>
      <c r="G71" s="133" t="s">
        <v>10</v>
      </c>
      <c r="H71" s="282" t="s">
        <v>40</v>
      </c>
      <c r="I71" s="282" t="s">
        <v>198</v>
      </c>
      <c r="J71" s="282" t="s">
        <v>199</v>
      </c>
      <c r="K71" s="133" t="s">
        <v>10</v>
      </c>
      <c r="L71" s="282" t="s">
        <v>40</v>
      </c>
      <c r="M71" s="282" t="s">
        <v>198</v>
      </c>
      <c r="N71" s="282" t="s">
        <v>199</v>
      </c>
      <c r="O71" s="133" t="s">
        <v>10</v>
      </c>
    </row>
    <row r="72" spans="1:15" ht="12.75" customHeight="1">
      <c r="A72" s="311"/>
      <c r="B72" s="314"/>
      <c r="C72" s="311"/>
      <c r="D72" s="282"/>
      <c r="E72" s="282"/>
      <c r="F72" s="282"/>
      <c r="G72" s="133" t="s">
        <v>200</v>
      </c>
      <c r="H72" s="282"/>
      <c r="I72" s="282"/>
      <c r="J72" s="282"/>
      <c r="K72" s="133" t="s">
        <v>201</v>
      </c>
      <c r="L72" s="282"/>
      <c r="M72" s="282"/>
      <c r="N72" s="282"/>
      <c r="O72" s="133" t="s">
        <v>13</v>
      </c>
    </row>
    <row r="73" spans="1:15" ht="12.75">
      <c r="A73" s="134">
        <v>1</v>
      </c>
      <c r="B73" s="134">
        <v>2</v>
      </c>
      <c r="C73" s="134">
        <v>3</v>
      </c>
      <c r="D73" s="134">
        <v>4</v>
      </c>
      <c r="E73" s="134">
        <v>5</v>
      </c>
      <c r="F73" s="134">
        <v>6</v>
      </c>
      <c r="G73" s="134">
        <v>7</v>
      </c>
      <c r="H73" s="134">
        <v>8</v>
      </c>
      <c r="I73" s="134">
        <v>9</v>
      </c>
      <c r="J73" s="134">
        <v>10</v>
      </c>
      <c r="K73" s="134">
        <v>11</v>
      </c>
      <c r="L73" s="134">
        <v>12</v>
      </c>
      <c r="M73" s="134">
        <v>13</v>
      </c>
      <c r="N73" s="134">
        <v>14</v>
      </c>
      <c r="O73" s="134">
        <v>15</v>
      </c>
    </row>
    <row r="74" spans="1:15" ht="48.75" thickBot="1">
      <c r="A74" s="31">
        <v>1011020</v>
      </c>
      <c r="B74" s="93"/>
      <c r="C74" s="33" t="s">
        <v>140</v>
      </c>
      <c r="D74" s="48">
        <v>169849.73</v>
      </c>
      <c r="E74" s="50">
        <v>255.8</v>
      </c>
      <c r="F74" s="50">
        <v>0</v>
      </c>
      <c r="G74" s="50">
        <v>169849.73</v>
      </c>
      <c r="H74" s="50">
        <v>0</v>
      </c>
      <c r="I74" s="50">
        <v>0</v>
      </c>
      <c r="J74" s="50">
        <f>J26</f>
        <v>0</v>
      </c>
      <c r="K74" s="50">
        <f>J74+H74</f>
        <v>0</v>
      </c>
      <c r="L74" s="50">
        <f>L26</f>
        <v>224003.99042000002</v>
      </c>
      <c r="M74" s="50">
        <f>M26</f>
        <v>4092.9</v>
      </c>
      <c r="N74" s="50">
        <v>0</v>
      </c>
      <c r="O74" s="50">
        <f>L74+M74</f>
        <v>228096.89042</v>
      </c>
    </row>
    <row r="75" spans="1:15" ht="13.5" thickBot="1">
      <c r="A75" s="6"/>
      <c r="B75" s="33"/>
      <c r="C75" s="34" t="s">
        <v>29</v>
      </c>
      <c r="D75" s="48">
        <v>169849.73</v>
      </c>
      <c r="E75" s="48">
        <v>255.8</v>
      </c>
      <c r="F75" s="48">
        <v>0</v>
      </c>
      <c r="G75" s="48">
        <v>169849.73</v>
      </c>
      <c r="H75" s="48">
        <f aca="true" t="shared" si="10" ref="H75:O75">H74</f>
        <v>0</v>
      </c>
      <c r="I75" s="48">
        <f>I74</f>
        <v>0</v>
      </c>
      <c r="J75" s="48">
        <f t="shared" si="10"/>
        <v>0</v>
      </c>
      <c r="K75" s="48">
        <f t="shared" si="10"/>
        <v>0</v>
      </c>
      <c r="L75" s="48">
        <f t="shared" si="10"/>
        <v>224003.99042000002</v>
      </c>
      <c r="M75" s="48">
        <f t="shared" si="10"/>
        <v>4092.9</v>
      </c>
      <c r="N75" s="48">
        <v>0</v>
      </c>
      <c r="O75" s="48">
        <f t="shared" si="10"/>
        <v>228096.89042</v>
      </c>
    </row>
    <row r="76" spans="1:2" ht="14.25">
      <c r="A76" s="1"/>
      <c r="B76" s="1"/>
    </row>
    <row r="77" spans="1:2" ht="14.25">
      <c r="A77" s="44" t="s">
        <v>247</v>
      </c>
      <c r="B77" s="44"/>
    </row>
    <row r="78" spans="1:2" ht="0.75" customHeight="1" thickBot="1">
      <c r="A78" s="35" t="s">
        <v>158</v>
      </c>
      <c r="B78" s="35"/>
    </row>
    <row r="79" spans="1:11" ht="15.75" customHeight="1">
      <c r="A79" s="320" t="s">
        <v>0</v>
      </c>
      <c r="B79" s="312"/>
      <c r="C79" s="310" t="s">
        <v>217</v>
      </c>
      <c r="D79" s="288" t="s">
        <v>155</v>
      </c>
      <c r="E79" s="288"/>
      <c r="F79" s="288"/>
      <c r="G79" s="288"/>
      <c r="H79" s="288" t="s">
        <v>241</v>
      </c>
      <c r="I79" s="288"/>
      <c r="J79" s="288"/>
      <c r="K79" s="316"/>
    </row>
    <row r="80" spans="1:11" ht="12.75" customHeight="1">
      <c r="A80" s="321"/>
      <c r="B80" s="313"/>
      <c r="C80" s="311"/>
      <c r="D80" s="282" t="s">
        <v>40</v>
      </c>
      <c r="E80" s="282" t="s">
        <v>198</v>
      </c>
      <c r="F80" s="282" t="s">
        <v>199</v>
      </c>
      <c r="G80" s="133" t="s">
        <v>10</v>
      </c>
      <c r="H80" s="282" t="s">
        <v>40</v>
      </c>
      <c r="I80" s="282" t="s">
        <v>198</v>
      </c>
      <c r="J80" s="282" t="s">
        <v>199</v>
      </c>
      <c r="K80" s="177" t="s">
        <v>10</v>
      </c>
    </row>
    <row r="81" spans="1:11" ht="12.75" customHeight="1">
      <c r="A81" s="321"/>
      <c r="B81" s="314"/>
      <c r="C81" s="311"/>
      <c r="D81" s="282"/>
      <c r="E81" s="282"/>
      <c r="F81" s="282"/>
      <c r="G81" s="133" t="s">
        <v>200</v>
      </c>
      <c r="H81" s="282"/>
      <c r="I81" s="282"/>
      <c r="J81" s="282"/>
      <c r="K81" s="177" t="s">
        <v>201</v>
      </c>
    </row>
    <row r="82" spans="1:11" ht="13.5" thickBot="1">
      <c r="A82" s="198">
        <v>1</v>
      </c>
      <c r="B82" s="134">
        <v>2</v>
      </c>
      <c r="C82" s="134">
        <v>3</v>
      </c>
      <c r="D82" s="134">
        <v>4</v>
      </c>
      <c r="E82" s="134">
        <v>5</v>
      </c>
      <c r="F82" s="134">
        <v>6</v>
      </c>
      <c r="G82" s="134">
        <v>7</v>
      </c>
      <c r="H82" s="134">
        <v>8</v>
      </c>
      <c r="I82" s="134">
        <v>9</v>
      </c>
      <c r="J82" s="134">
        <v>10</v>
      </c>
      <c r="K82" s="179">
        <v>11</v>
      </c>
    </row>
    <row r="83" spans="1:11" ht="48.75" thickBot="1">
      <c r="A83" s="31">
        <v>1011020</v>
      </c>
      <c r="B83" s="93"/>
      <c r="C83" s="33" t="s">
        <v>140</v>
      </c>
      <c r="D83" s="51">
        <f>D58</f>
        <v>237444.22984520003</v>
      </c>
      <c r="E83" s="50">
        <v>0</v>
      </c>
      <c r="F83" s="50">
        <v>0</v>
      </c>
      <c r="G83" s="50">
        <f>D83+E83</f>
        <v>237444.22984520003</v>
      </c>
      <c r="H83" s="50">
        <f>H58</f>
        <v>251690.883635912</v>
      </c>
      <c r="I83" s="50">
        <f>I58</f>
        <v>4598.78244</v>
      </c>
      <c r="J83" s="50">
        <v>0</v>
      </c>
      <c r="K83" s="50">
        <f>H83+I83</f>
        <v>256289.666075912</v>
      </c>
    </row>
    <row r="84" spans="1:11" ht="13.5" thickBot="1">
      <c r="A84" s="6"/>
      <c r="B84" s="33"/>
      <c r="C84" s="34" t="s">
        <v>29</v>
      </c>
      <c r="D84" s="48">
        <f aca="true" t="shared" si="11" ref="D84:K84">D83</f>
        <v>237444.22984520003</v>
      </c>
      <c r="E84" s="48">
        <f t="shared" si="11"/>
        <v>0</v>
      </c>
      <c r="F84" s="48">
        <f>F83</f>
        <v>0</v>
      </c>
      <c r="G84" s="48">
        <f t="shared" si="11"/>
        <v>237444.22984520003</v>
      </c>
      <c r="H84" s="48">
        <f t="shared" si="11"/>
        <v>251690.883635912</v>
      </c>
      <c r="I84" s="48">
        <f>I83</f>
        <v>4598.78244</v>
      </c>
      <c r="J84" s="48">
        <f t="shared" si="11"/>
        <v>0</v>
      </c>
      <c r="K84" s="48">
        <f t="shared" si="11"/>
        <v>256289.666075912</v>
      </c>
    </row>
    <row r="85" spans="1:2" ht="14.25">
      <c r="A85" s="12"/>
      <c r="B85" s="12"/>
    </row>
  </sheetData>
  <sheetProtection/>
  <mergeCells count="74">
    <mergeCell ref="A2:O2"/>
    <mergeCell ref="A79:A81"/>
    <mergeCell ref="C79:C81"/>
    <mergeCell ref="D79:G79"/>
    <mergeCell ref="H79:K79"/>
    <mergeCell ref="D80:D81"/>
    <mergeCell ref="E80:E81"/>
    <mergeCell ref="H80:H81"/>
    <mergeCell ref="J80:J81"/>
    <mergeCell ref="L70:O70"/>
    <mergeCell ref="A70:A72"/>
    <mergeCell ref="C70:C72"/>
    <mergeCell ref="D70:G70"/>
    <mergeCell ref="H70:K70"/>
    <mergeCell ref="D71:D72"/>
    <mergeCell ref="E71:E72"/>
    <mergeCell ref="H71:H72"/>
    <mergeCell ref="J71:J72"/>
    <mergeCell ref="A36:A38"/>
    <mergeCell ref="C36:C38"/>
    <mergeCell ref="D36:G36"/>
    <mergeCell ref="H36:K36"/>
    <mergeCell ref="D37:D38"/>
    <mergeCell ref="E37:E38"/>
    <mergeCell ref="H37:H38"/>
    <mergeCell ref="J37:J38"/>
    <mergeCell ref="F37:F38"/>
    <mergeCell ref="I37:I38"/>
    <mergeCell ref="A28:A30"/>
    <mergeCell ref="C28:C30"/>
    <mergeCell ref="D28:G28"/>
    <mergeCell ref="H28:K28"/>
    <mergeCell ref="D29:D30"/>
    <mergeCell ref="E29:E30"/>
    <mergeCell ref="H29:H30"/>
    <mergeCell ref="J29:J30"/>
    <mergeCell ref="B28:B30"/>
    <mergeCell ref="F29:F30"/>
    <mergeCell ref="A60:A61"/>
    <mergeCell ref="C60:C61"/>
    <mergeCell ref="D60:G60"/>
    <mergeCell ref="H60:K60"/>
    <mergeCell ref="B60:B61"/>
    <mergeCell ref="A1:O1"/>
    <mergeCell ref="A3:A5"/>
    <mergeCell ref="C3:C5"/>
    <mergeCell ref="D3:G3"/>
    <mergeCell ref="H3:K3"/>
    <mergeCell ref="L3:O3"/>
    <mergeCell ref="D4:D5"/>
    <mergeCell ref="E4:E5"/>
    <mergeCell ref="B3:B5"/>
    <mergeCell ref="J4:J5"/>
    <mergeCell ref="N71:N72"/>
    <mergeCell ref="F4:F5"/>
    <mergeCell ref="I4:I5"/>
    <mergeCell ref="N4:N5"/>
    <mergeCell ref="H4:H5"/>
    <mergeCell ref="M4:M5"/>
    <mergeCell ref="I29:I30"/>
    <mergeCell ref="N29:N30"/>
    <mergeCell ref="L28:O28"/>
    <mergeCell ref="M29:M30"/>
    <mergeCell ref="L29:L30"/>
    <mergeCell ref="L4:L5"/>
    <mergeCell ref="L71:L72"/>
    <mergeCell ref="M71:M72"/>
    <mergeCell ref="B36:B38"/>
    <mergeCell ref="B79:B81"/>
    <mergeCell ref="F80:F81"/>
    <mergeCell ref="I80:I81"/>
    <mergeCell ref="B70:B72"/>
    <mergeCell ref="F71:F72"/>
    <mergeCell ref="I71:I72"/>
  </mergeCells>
  <printOptions/>
  <pageMargins left="0.75" right="0.75" top="1" bottom="1" header="0.5" footer="0.5"/>
  <pageSetup horizontalDpi="600" verticalDpi="600" orientation="landscape" paperSize="9" scale="82" r:id="rId1"/>
  <rowBreaks count="2" manualBreakCount="2">
    <brk id="26" max="18" man="1"/>
    <brk id="58" max="18" man="1"/>
  </rowBreaks>
  <colBreaks count="1" manualBreakCount="1">
    <brk id="15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2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2.75"/>
  <cols>
    <col min="1" max="1" width="9.875" style="0" customWidth="1"/>
    <col min="2" max="2" width="47.375" style="0" customWidth="1"/>
    <col min="3" max="3" width="10.375" style="0" customWidth="1"/>
    <col min="4" max="4" width="16.625" style="0" customWidth="1"/>
    <col min="5" max="5" width="8.375" style="0" customWidth="1"/>
    <col min="11" max="11" width="8.375" style="0" customWidth="1"/>
  </cols>
  <sheetData>
    <row r="1" spans="1:2" ht="14.25">
      <c r="A1" s="44" t="s">
        <v>205</v>
      </c>
      <c r="B1" s="44"/>
    </row>
    <row r="2" spans="1:2" ht="15" thickBot="1">
      <c r="A2" s="44" t="s">
        <v>248</v>
      </c>
      <c r="B2" s="44"/>
    </row>
    <row r="3" spans="1:11" ht="13.5" customHeight="1" thickBot="1">
      <c r="A3" s="348" t="s">
        <v>0</v>
      </c>
      <c r="B3" s="348" t="s">
        <v>37</v>
      </c>
      <c r="C3" s="283" t="s">
        <v>38</v>
      </c>
      <c r="D3" s="283" t="s">
        <v>39</v>
      </c>
      <c r="E3" s="283"/>
      <c r="F3" s="289" t="s">
        <v>237</v>
      </c>
      <c r="G3" s="291"/>
      <c r="H3" s="289" t="s">
        <v>238</v>
      </c>
      <c r="I3" s="291"/>
      <c r="J3" s="289" t="s">
        <v>239</v>
      </c>
      <c r="K3" s="291"/>
    </row>
    <row r="4" spans="1:11" ht="12.75" customHeight="1">
      <c r="A4" s="349"/>
      <c r="B4" s="349"/>
      <c r="C4" s="347"/>
      <c r="D4" s="347"/>
      <c r="E4" s="347"/>
      <c r="F4" s="333" t="s">
        <v>40</v>
      </c>
      <c r="G4" s="333" t="s">
        <v>41</v>
      </c>
      <c r="H4" s="333" t="s">
        <v>40</v>
      </c>
      <c r="I4" s="333" t="s">
        <v>41</v>
      </c>
      <c r="J4" s="36" t="s">
        <v>42</v>
      </c>
      <c r="K4" s="36" t="s">
        <v>44</v>
      </c>
    </row>
    <row r="5" spans="1:11" ht="13.5" customHeight="1" thickBot="1">
      <c r="A5" s="350"/>
      <c r="B5" s="350"/>
      <c r="C5" s="284"/>
      <c r="D5" s="284"/>
      <c r="E5" s="284"/>
      <c r="F5" s="334"/>
      <c r="G5" s="334"/>
      <c r="H5" s="334"/>
      <c r="I5" s="334"/>
      <c r="J5" s="25" t="s">
        <v>43</v>
      </c>
      <c r="K5" s="25" t="s">
        <v>43</v>
      </c>
    </row>
    <row r="6" spans="1:11" ht="13.5" thickBot="1">
      <c r="A6" s="32">
        <v>1</v>
      </c>
      <c r="B6" s="25"/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</row>
    <row r="7" spans="1:11" ht="18.75" customHeight="1" thickBot="1">
      <c r="A7" s="344" t="s">
        <v>206</v>
      </c>
      <c r="B7" s="345"/>
      <c r="C7" s="345"/>
      <c r="D7" s="345"/>
      <c r="E7" s="345"/>
      <c r="F7" s="345"/>
      <c r="G7" s="345"/>
      <c r="H7" s="345"/>
      <c r="I7" s="345"/>
      <c r="J7" s="345"/>
      <c r="K7" s="346"/>
    </row>
    <row r="8" spans="1:11" ht="15" thickBot="1">
      <c r="A8" s="201">
        <v>1011020</v>
      </c>
      <c r="B8" s="202" t="s">
        <v>102</v>
      </c>
      <c r="C8" s="202"/>
      <c r="D8" s="202"/>
      <c r="E8" s="202"/>
      <c r="F8" s="202"/>
      <c r="G8" s="202"/>
      <c r="H8" s="202"/>
      <c r="I8" s="202"/>
      <c r="J8" s="202"/>
      <c r="K8" s="139"/>
    </row>
    <row r="9" spans="1:11" ht="15.75" thickBot="1">
      <c r="A9" s="201">
        <v>1011020</v>
      </c>
      <c r="B9" s="200" t="s">
        <v>119</v>
      </c>
      <c r="C9" s="200" t="s">
        <v>128</v>
      </c>
      <c r="D9" s="200" t="s">
        <v>136</v>
      </c>
      <c r="E9" s="200"/>
      <c r="F9" s="200">
        <v>31</v>
      </c>
      <c r="G9" s="200"/>
      <c r="H9" s="200">
        <v>31</v>
      </c>
      <c r="I9" s="200"/>
      <c r="J9" s="200">
        <v>31</v>
      </c>
      <c r="K9" s="140"/>
    </row>
    <row r="10" spans="1:11" ht="15.75" thickBot="1">
      <c r="A10" s="201">
        <v>1011020</v>
      </c>
      <c r="B10" s="200" t="s">
        <v>120</v>
      </c>
      <c r="C10" s="200" t="s">
        <v>128</v>
      </c>
      <c r="D10" s="200" t="s">
        <v>136</v>
      </c>
      <c r="E10" s="200"/>
      <c r="F10" s="200">
        <v>527</v>
      </c>
      <c r="G10" s="200"/>
      <c r="H10" s="200">
        <v>527</v>
      </c>
      <c r="I10" s="200"/>
      <c r="J10" s="200">
        <v>530</v>
      </c>
      <c r="K10" s="140"/>
    </row>
    <row r="11" spans="1:11" ht="18" customHeight="1" thickBot="1">
      <c r="A11" s="201">
        <v>1011020</v>
      </c>
      <c r="B11" s="200" t="s">
        <v>131</v>
      </c>
      <c r="C11" s="200" t="s">
        <v>128</v>
      </c>
      <c r="D11" s="200" t="s">
        <v>136</v>
      </c>
      <c r="E11" s="200"/>
      <c r="F11" s="200">
        <v>9</v>
      </c>
      <c r="G11" s="200"/>
      <c r="H11" s="200">
        <v>11</v>
      </c>
      <c r="I11" s="200"/>
      <c r="J11" s="200">
        <v>11</v>
      </c>
      <c r="K11" s="140"/>
    </row>
    <row r="12" spans="1:11" ht="15" customHeight="1" thickBot="1">
      <c r="A12" s="201">
        <v>1011020</v>
      </c>
      <c r="B12" s="200" t="s">
        <v>121</v>
      </c>
      <c r="C12" s="200" t="s">
        <v>128</v>
      </c>
      <c r="D12" s="200" t="s">
        <v>137</v>
      </c>
      <c r="E12" s="200"/>
      <c r="F12" s="200">
        <v>1698</v>
      </c>
      <c r="G12" s="200"/>
      <c r="H12" s="200">
        <v>1698</v>
      </c>
      <c r="I12" s="200"/>
      <c r="J12" s="200">
        <v>1739.5</v>
      </c>
      <c r="K12" s="140"/>
    </row>
    <row r="13" spans="1:11" ht="15.75" customHeight="1" thickBot="1">
      <c r="A13" s="201">
        <v>1011020</v>
      </c>
      <c r="B13" s="200" t="s">
        <v>122</v>
      </c>
      <c r="C13" s="200" t="s">
        <v>128</v>
      </c>
      <c r="D13" s="200" t="s">
        <v>137</v>
      </c>
      <c r="E13" s="200"/>
      <c r="F13" s="200">
        <v>1132.5</v>
      </c>
      <c r="G13" s="200"/>
      <c r="H13" s="200">
        <v>1132.5</v>
      </c>
      <c r="I13" s="200"/>
      <c r="J13" s="200">
        <v>1170</v>
      </c>
      <c r="K13" s="140"/>
    </row>
    <row r="14" spans="1:11" ht="15.75" thickBot="1">
      <c r="A14" s="201">
        <v>1011020</v>
      </c>
      <c r="B14" s="199" t="s">
        <v>103</v>
      </c>
      <c r="C14" s="200"/>
      <c r="D14" s="200"/>
      <c r="E14" s="200"/>
      <c r="F14" s="200"/>
      <c r="G14" s="200"/>
      <c r="H14" s="200"/>
      <c r="I14" s="200"/>
      <c r="J14" s="200"/>
      <c r="K14" s="140"/>
    </row>
    <row r="15" spans="1:11" ht="16.5" customHeight="1" thickBot="1">
      <c r="A15" s="201">
        <v>1011020</v>
      </c>
      <c r="B15" s="200" t="s">
        <v>123</v>
      </c>
      <c r="C15" s="200" t="s">
        <v>129</v>
      </c>
      <c r="D15" s="200" t="s">
        <v>136</v>
      </c>
      <c r="E15" s="200"/>
      <c r="F15" s="200">
        <v>11276</v>
      </c>
      <c r="G15" s="200"/>
      <c r="H15" s="200">
        <v>11276</v>
      </c>
      <c r="I15" s="200"/>
      <c r="J15" s="200">
        <v>11651</v>
      </c>
      <c r="K15" s="140"/>
    </row>
    <row r="16" spans="1:11" ht="16.5" customHeight="1" thickBot="1">
      <c r="A16" s="201">
        <v>1011020</v>
      </c>
      <c r="B16" s="200" t="s">
        <v>124</v>
      </c>
      <c r="C16" s="200" t="s">
        <v>129</v>
      </c>
      <c r="D16" s="200" t="s">
        <v>136</v>
      </c>
      <c r="E16" s="200"/>
      <c r="F16" s="200">
        <v>1040</v>
      </c>
      <c r="G16" s="200"/>
      <c r="H16" s="200">
        <v>1040</v>
      </c>
      <c r="I16" s="200"/>
      <c r="J16" s="200">
        <v>1042</v>
      </c>
      <c r="K16" s="140"/>
    </row>
    <row r="17" spans="1:11" ht="15.75" thickBot="1">
      <c r="A17" s="201">
        <v>1011020</v>
      </c>
      <c r="B17" s="199" t="s">
        <v>104</v>
      </c>
      <c r="C17" s="200"/>
      <c r="D17" s="200"/>
      <c r="E17" s="200"/>
      <c r="F17" s="200"/>
      <c r="G17" s="200"/>
      <c r="H17" s="200"/>
      <c r="I17" s="200"/>
      <c r="J17" s="200"/>
      <c r="K17" s="140"/>
    </row>
    <row r="18" spans="1:11" ht="18.75" customHeight="1" thickBot="1">
      <c r="A18" s="201">
        <v>1011020</v>
      </c>
      <c r="B18" s="200" t="s">
        <v>125</v>
      </c>
      <c r="C18" s="200" t="s">
        <v>129</v>
      </c>
      <c r="D18" s="200" t="s">
        <v>138</v>
      </c>
      <c r="E18" s="200"/>
      <c r="F18" s="200">
        <v>21.4</v>
      </c>
      <c r="G18" s="200"/>
      <c r="H18" s="200">
        <v>21.32</v>
      </c>
      <c r="I18" s="200"/>
      <c r="J18" s="200">
        <v>21.98</v>
      </c>
      <c r="K18" s="140"/>
    </row>
    <row r="19" spans="1:11" ht="15.75" thickBot="1">
      <c r="A19" s="201">
        <v>1011020</v>
      </c>
      <c r="B19" s="199" t="s">
        <v>105</v>
      </c>
      <c r="C19" s="200"/>
      <c r="D19" s="200"/>
      <c r="E19" s="200"/>
      <c r="F19" s="200"/>
      <c r="G19" s="200"/>
      <c r="H19" s="200"/>
      <c r="I19" s="200"/>
      <c r="J19" s="200"/>
      <c r="K19" s="140"/>
    </row>
    <row r="20" spans="1:11" ht="15" customHeight="1" thickBot="1">
      <c r="A20" s="201">
        <v>1011020</v>
      </c>
      <c r="B20" s="200" t="s">
        <v>126</v>
      </c>
      <c r="C20" s="200" t="s">
        <v>129</v>
      </c>
      <c r="D20" s="200" t="s">
        <v>139</v>
      </c>
      <c r="E20" s="200"/>
      <c r="F20" s="200">
        <v>155</v>
      </c>
      <c r="G20" s="200"/>
      <c r="H20" s="200">
        <v>196</v>
      </c>
      <c r="I20" s="200"/>
      <c r="J20" s="200">
        <v>211</v>
      </c>
      <c r="K20" s="140"/>
    </row>
    <row r="21" spans="1:11" ht="31.5" customHeight="1">
      <c r="A21" s="201">
        <v>1011020</v>
      </c>
      <c r="B21" s="200" t="s">
        <v>127</v>
      </c>
      <c r="C21" s="200" t="s">
        <v>130</v>
      </c>
      <c r="D21" s="200" t="s">
        <v>139</v>
      </c>
      <c r="E21" s="200"/>
      <c r="F21" s="200">
        <v>100</v>
      </c>
      <c r="G21" s="200"/>
      <c r="H21" s="200">
        <v>100</v>
      </c>
      <c r="I21" s="200"/>
      <c r="J21" s="200">
        <v>100</v>
      </c>
      <c r="K21" s="140"/>
    </row>
    <row r="22" spans="1:11" ht="16.5" customHeight="1" thickBot="1">
      <c r="A22" s="203"/>
      <c r="B22" s="204"/>
      <c r="C22" s="204"/>
      <c r="D22" s="204"/>
      <c r="E22" s="204"/>
      <c r="F22" s="204"/>
      <c r="G22" s="204"/>
      <c r="H22" s="204"/>
      <c r="I22" s="204"/>
      <c r="J22" s="216"/>
      <c r="K22" s="149"/>
    </row>
    <row r="23" spans="1:10" ht="14.25">
      <c r="A23" s="81"/>
      <c r="B23" s="77"/>
      <c r="C23" s="77"/>
      <c r="D23" s="77"/>
      <c r="E23" s="77"/>
      <c r="F23" s="77"/>
      <c r="G23" s="77"/>
      <c r="H23" s="77"/>
      <c r="I23" s="205"/>
      <c r="J23" s="77"/>
    </row>
    <row r="24" spans="1:10" ht="15" thickBot="1">
      <c r="A24" s="81" t="s">
        <v>249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13.5" thickBot="1">
      <c r="A25" s="340" t="s">
        <v>36</v>
      </c>
      <c r="B25" s="340" t="s">
        <v>37</v>
      </c>
      <c r="C25" s="342" t="s">
        <v>38</v>
      </c>
      <c r="D25" s="342" t="s">
        <v>39</v>
      </c>
      <c r="E25" s="338" t="s">
        <v>155</v>
      </c>
      <c r="F25" s="339"/>
      <c r="G25" s="338" t="s">
        <v>241</v>
      </c>
      <c r="H25" s="339"/>
      <c r="I25" s="77"/>
      <c r="J25" s="77"/>
    </row>
    <row r="26" spans="1:10" ht="24.75" thickBot="1">
      <c r="A26" s="341"/>
      <c r="B26" s="341"/>
      <c r="C26" s="343"/>
      <c r="D26" s="343"/>
      <c r="E26" s="71" t="s">
        <v>40</v>
      </c>
      <c r="F26" s="71" t="s">
        <v>41</v>
      </c>
      <c r="G26" s="71" t="s">
        <v>40</v>
      </c>
      <c r="H26" s="71" t="s">
        <v>41</v>
      </c>
      <c r="I26" s="77"/>
      <c r="J26" s="77"/>
    </row>
    <row r="27" spans="1:10" ht="13.5" thickBot="1">
      <c r="A27" s="74">
        <v>1</v>
      </c>
      <c r="B27" s="71">
        <v>2</v>
      </c>
      <c r="C27" s="71">
        <v>3</v>
      </c>
      <c r="D27" s="71">
        <v>4</v>
      </c>
      <c r="E27" s="82">
        <v>5</v>
      </c>
      <c r="F27" s="82">
        <v>6</v>
      </c>
      <c r="G27" s="82">
        <v>7</v>
      </c>
      <c r="H27" s="82">
        <v>8</v>
      </c>
      <c r="I27" s="77"/>
      <c r="J27" s="77"/>
    </row>
    <row r="28" spans="1:10" ht="13.5" thickBot="1">
      <c r="A28" s="335" t="s">
        <v>118</v>
      </c>
      <c r="B28" s="336"/>
      <c r="C28" s="336"/>
      <c r="D28" s="336"/>
      <c r="E28" s="336"/>
      <c r="F28" s="336"/>
      <c r="G28" s="336"/>
      <c r="H28" s="337"/>
      <c r="I28" s="77"/>
      <c r="J28" s="77"/>
    </row>
    <row r="29" spans="1:10" ht="15" thickBot="1">
      <c r="A29" s="201">
        <v>1011020</v>
      </c>
      <c r="B29" s="79" t="s">
        <v>102</v>
      </c>
      <c r="C29" s="79"/>
      <c r="D29" s="79"/>
      <c r="E29" s="79"/>
      <c r="F29" s="79"/>
      <c r="G29" s="79"/>
      <c r="H29" s="79"/>
      <c r="I29" s="77"/>
      <c r="J29" s="77"/>
    </row>
    <row r="30" spans="1:10" ht="15.75" thickBot="1">
      <c r="A30" s="201">
        <v>1011020</v>
      </c>
      <c r="B30" s="80" t="s">
        <v>119</v>
      </c>
      <c r="C30" s="80" t="s">
        <v>128</v>
      </c>
      <c r="D30" s="80" t="s">
        <v>136</v>
      </c>
      <c r="E30" s="80">
        <v>31</v>
      </c>
      <c r="F30" s="80"/>
      <c r="G30" s="80"/>
      <c r="H30" s="80"/>
      <c r="I30" s="77"/>
      <c r="J30" s="77"/>
    </row>
    <row r="31" spans="1:10" ht="15.75" thickBot="1">
      <c r="A31" s="201">
        <v>1011020</v>
      </c>
      <c r="B31" s="80" t="s">
        <v>120</v>
      </c>
      <c r="C31" s="80" t="s">
        <v>128</v>
      </c>
      <c r="D31" s="80" t="s">
        <v>136</v>
      </c>
      <c r="E31" s="80">
        <v>551</v>
      </c>
      <c r="F31" s="80"/>
      <c r="G31" s="80"/>
      <c r="H31" s="80"/>
      <c r="I31" s="77"/>
      <c r="J31" s="77"/>
    </row>
    <row r="32" spans="1:10" ht="15.75" thickBot="1">
      <c r="A32" s="201">
        <v>1011020</v>
      </c>
      <c r="B32" s="80" t="s">
        <v>131</v>
      </c>
      <c r="C32" s="80" t="s">
        <v>128</v>
      </c>
      <c r="D32" s="80" t="s">
        <v>136</v>
      </c>
      <c r="E32" s="80">
        <v>12</v>
      </c>
      <c r="F32" s="80"/>
      <c r="G32" s="80"/>
      <c r="H32" s="80"/>
      <c r="I32" s="77"/>
      <c r="J32" s="77"/>
    </row>
    <row r="33" spans="1:10" ht="15.75" thickBot="1">
      <c r="A33" s="201">
        <v>1011020</v>
      </c>
      <c r="B33" s="80" t="s">
        <v>121</v>
      </c>
      <c r="C33" s="80" t="s">
        <v>128</v>
      </c>
      <c r="D33" s="80" t="s">
        <v>137</v>
      </c>
      <c r="E33" s="80">
        <v>1744.5</v>
      </c>
      <c r="F33" s="80"/>
      <c r="G33" s="80"/>
      <c r="H33" s="80"/>
      <c r="I33" s="77"/>
      <c r="J33" s="77"/>
    </row>
    <row r="34" spans="1:10" ht="15.75" thickBot="1">
      <c r="A34" s="201">
        <v>1011020</v>
      </c>
      <c r="B34" s="80" t="s">
        <v>122</v>
      </c>
      <c r="C34" s="80" t="s">
        <v>128</v>
      </c>
      <c r="D34" s="80" t="s">
        <v>137</v>
      </c>
      <c r="E34" s="80">
        <v>1174.5</v>
      </c>
      <c r="F34" s="80"/>
      <c r="G34" s="80"/>
      <c r="H34" s="80"/>
      <c r="I34" s="77"/>
      <c r="J34" s="77"/>
    </row>
    <row r="35" spans="1:10" ht="15.75" thickBot="1">
      <c r="A35" s="201">
        <v>1011020</v>
      </c>
      <c r="B35" s="79" t="s">
        <v>103</v>
      </c>
      <c r="C35" s="80"/>
      <c r="D35" s="80"/>
      <c r="E35" s="80"/>
      <c r="F35" s="80"/>
      <c r="G35" s="80"/>
      <c r="H35" s="80"/>
      <c r="I35" s="77"/>
      <c r="J35" s="77"/>
    </row>
    <row r="36" spans="1:10" ht="15.75" thickBot="1">
      <c r="A36" s="201">
        <v>1011020</v>
      </c>
      <c r="B36" s="80" t="s">
        <v>123</v>
      </c>
      <c r="C36" s="80" t="s">
        <v>129</v>
      </c>
      <c r="D36" s="80" t="s">
        <v>136</v>
      </c>
      <c r="E36" s="80">
        <v>12310</v>
      </c>
      <c r="F36" s="80"/>
      <c r="G36" s="80"/>
      <c r="H36" s="80"/>
      <c r="I36" s="77"/>
      <c r="J36" s="77"/>
    </row>
    <row r="37" spans="1:10" ht="15.75" thickBot="1">
      <c r="A37" s="201">
        <v>1011020</v>
      </c>
      <c r="B37" s="80" t="s">
        <v>124</v>
      </c>
      <c r="C37" s="80" t="s">
        <v>129</v>
      </c>
      <c r="D37" s="80" t="s">
        <v>136</v>
      </c>
      <c r="E37" s="80">
        <v>1048</v>
      </c>
      <c r="F37" s="80"/>
      <c r="G37" s="80"/>
      <c r="H37" s="80"/>
      <c r="I37" s="77"/>
      <c r="J37" s="77"/>
    </row>
    <row r="38" spans="1:10" ht="15.75" thickBot="1">
      <c r="A38" s="201">
        <v>1011020</v>
      </c>
      <c r="B38" s="79" t="s">
        <v>104</v>
      </c>
      <c r="C38" s="80"/>
      <c r="D38" s="80"/>
      <c r="E38" s="80"/>
      <c r="F38" s="80"/>
      <c r="G38" s="80"/>
      <c r="H38" s="80"/>
      <c r="I38" s="77"/>
      <c r="J38" s="77"/>
    </row>
    <row r="39" spans="1:10" ht="15.75" thickBot="1">
      <c r="A39" s="201">
        <v>1011020</v>
      </c>
      <c r="B39" s="80" t="s">
        <v>125</v>
      </c>
      <c r="C39" s="80" t="s">
        <v>129</v>
      </c>
      <c r="D39" s="80" t="s">
        <v>138</v>
      </c>
      <c r="E39" s="80">
        <v>22.34</v>
      </c>
      <c r="F39" s="80"/>
      <c r="G39" s="80"/>
      <c r="H39" s="80"/>
      <c r="I39" s="77"/>
      <c r="J39" s="77"/>
    </row>
    <row r="40" spans="1:10" ht="15.75" thickBot="1">
      <c r="A40" s="201">
        <v>1011020</v>
      </c>
      <c r="B40" s="79" t="s">
        <v>105</v>
      </c>
      <c r="C40" s="80"/>
      <c r="D40" s="80"/>
      <c r="E40" s="80"/>
      <c r="F40" s="80"/>
      <c r="G40" s="80"/>
      <c r="H40" s="80"/>
      <c r="I40" s="77"/>
      <c r="J40" s="77"/>
    </row>
    <row r="41" spans="1:10" ht="15.75" thickBot="1">
      <c r="A41" s="201">
        <v>1011020</v>
      </c>
      <c r="B41" s="80" t="s">
        <v>126</v>
      </c>
      <c r="C41" s="80" t="s">
        <v>129</v>
      </c>
      <c r="D41" s="80" t="s">
        <v>139</v>
      </c>
      <c r="E41" s="80">
        <v>410</v>
      </c>
      <c r="F41" s="80"/>
      <c r="G41" s="80"/>
      <c r="H41" s="80"/>
      <c r="I41" s="77"/>
      <c r="J41" s="77"/>
    </row>
    <row r="42" spans="1:10" ht="30.75" thickBot="1">
      <c r="A42" s="201">
        <v>1011020</v>
      </c>
      <c r="B42" s="80" t="s">
        <v>127</v>
      </c>
      <c r="C42" s="80" t="s">
        <v>130</v>
      </c>
      <c r="D42" s="80" t="s">
        <v>139</v>
      </c>
      <c r="E42" s="80">
        <v>100</v>
      </c>
      <c r="F42" s="80"/>
      <c r="G42" s="80"/>
      <c r="H42" s="80"/>
      <c r="I42" s="77"/>
      <c r="J42" s="77"/>
    </row>
    <row r="43" spans="1:10" ht="15.75" thickBot="1">
      <c r="A43" s="78"/>
      <c r="B43" s="80"/>
      <c r="C43" s="80"/>
      <c r="D43" s="80"/>
      <c r="E43" s="80"/>
      <c r="F43" s="80"/>
      <c r="G43" s="80"/>
      <c r="H43" s="79"/>
      <c r="I43" s="77"/>
      <c r="J43" s="77"/>
    </row>
    <row r="44" spans="1:10" ht="12.75">
      <c r="A44" s="77"/>
      <c r="B44" s="77"/>
      <c r="C44" s="77"/>
      <c r="D44" s="77"/>
      <c r="E44" s="77"/>
      <c r="F44" s="77"/>
      <c r="G44" s="77"/>
      <c r="H44" s="77"/>
      <c r="I44" s="77"/>
      <c r="J44" s="77"/>
    </row>
    <row r="45" spans="1:10" ht="12.75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46" spans="1:10" ht="12.75">
      <c r="A46" s="77"/>
      <c r="B46" s="77"/>
      <c r="C46" s="77"/>
      <c r="D46" s="77"/>
      <c r="E46" s="77"/>
      <c r="F46" s="77"/>
      <c r="G46" s="77"/>
      <c r="H46" s="77"/>
      <c r="I46" s="77"/>
      <c r="J46" s="77"/>
    </row>
    <row r="47" spans="1:10" ht="12.75">
      <c r="A47" s="77"/>
      <c r="B47" s="77"/>
      <c r="C47" s="77"/>
      <c r="D47" s="77"/>
      <c r="E47" s="77"/>
      <c r="F47" s="77"/>
      <c r="G47" s="77"/>
      <c r="H47" s="77"/>
      <c r="I47" s="77"/>
      <c r="J47" s="77"/>
    </row>
    <row r="48" spans="1:10" ht="12.75">
      <c r="A48" s="77"/>
      <c r="B48" s="77"/>
      <c r="C48" s="77"/>
      <c r="D48" s="77"/>
      <c r="E48" s="77"/>
      <c r="F48" s="77"/>
      <c r="G48" s="77"/>
      <c r="H48" s="77"/>
      <c r="I48" s="77"/>
      <c r="J48" s="77"/>
    </row>
    <row r="49" spans="1:10" ht="12.75">
      <c r="A49" s="77"/>
      <c r="B49" s="77"/>
      <c r="C49" s="77"/>
      <c r="D49" s="77"/>
      <c r="E49" s="77"/>
      <c r="F49" s="77"/>
      <c r="G49" s="77"/>
      <c r="H49" s="77"/>
      <c r="I49" s="77"/>
      <c r="J49" s="77"/>
    </row>
    <row r="50" spans="1:10" ht="12.75">
      <c r="A50" s="77"/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12.75">
      <c r="A51" s="77"/>
      <c r="B51" s="77"/>
      <c r="C51" s="77"/>
      <c r="D51" s="77"/>
      <c r="E51" s="77"/>
      <c r="F51" s="77"/>
      <c r="G51" s="77"/>
      <c r="H51" s="77"/>
      <c r="I51" s="77"/>
      <c r="J51" s="77"/>
    </row>
    <row r="52" spans="1:10" ht="12.75">
      <c r="A52" s="77"/>
      <c r="B52" s="77"/>
      <c r="C52" s="77"/>
      <c r="D52" s="77"/>
      <c r="E52" s="77"/>
      <c r="F52" s="77"/>
      <c r="G52" s="77"/>
      <c r="H52" s="77"/>
      <c r="I52" s="77"/>
      <c r="J52" s="77"/>
    </row>
    <row r="53" spans="1:10" ht="12.75">
      <c r="A53" s="77"/>
      <c r="B53" s="77"/>
      <c r="C53" s="77"/>
      <c r="D53" s="77"/>
      <c r="E53" s="77"/>
      <c r="F53" s="77"/>
      <c r="G53" s="77"/>
      <c r="H53" s="77"/>
      <c r="I53" s="77"/>
      <c r="J53" s="77"/>
    </row>
    <row r="54" spans="1:10" ht="12.75">
      <c r="A54" s="77"/>
      <c r="B54" s="77"/>
      <c r="C54" s="77"/>
      <c r="D54" s="77"/>
      <c r="E54" s="77"/>
      <c r="F54" s="77"/>
      <c r="G54" s="77"/>
      <c r="H54" s="77"/>
      <c r="I54" s="77"/>
      <c r="J54" s="77"/>
    </row>
    <row r="55" spans="1:10" ht="12.75">
      <c r="A55" s="77"/>
      <c r="B55" s="77"/>
      <c r="C55" s="77"/>
      <c r="D55" s="77"/>
      <c r="E55" s="77"/>
      <c r="F55" s="77"/>
      <c r="G55" s="77"/>
      <c r="H55" s="77"/>
      <c r="I55" s="77"/>
      <c r="J55" s="77"/>
    </row>
    <row r="56" spans="1:10" ht="12.75">
      <c r="A56" s="77"/>
      <c r="B56" s="77"/>
      <c r="C56" s="77"/>
      <c r="D56" s="77"/>
      <c r="E56" s="77"/>
      <c r="F56" s="77"/>
      <c r="G56" s="77"/>
      <c r="H56" s="77"/>
      <c r="I56" s="77"/>
      <c r="J56" s="77"/>
    </row>
    <row r="57" spans="1:10" ht="12.75">
      <c r="A57" s="77"/>
      <c r="B57" s="77"/>
      <c r="C57" s="77"/>
      <c r="D57" s="77"/>
      <c r="E57" s="77"/>
      <c r="F57" s="77"/>
      <c r="G57" s="77"/>
      <c r="H57" s="77"/>
      <c r="I57" s="77"/>
      <c r="J57" s="77"/>
    </row>
    <row r="58" spans="1:10" ht="12.75">
      <c r="A58" s="77"/>
      <c r="B58" s="77"/>
      <c r="C58" s="77"/>
      <c r="D58" s="77"/>
      <c r="E58" s="77"/>
      <c r="F58" s="77"/>
      <c r="G58" s="77"/>
      <c r="H58" s="77"/>
      <c r="I58" s="77"/>
      <c r="J58" s="77"/>
    </row>
    <row r="59" spans="1:10" ht="12.75">
      <c r="A59" s="77"/>
      <c r="B59" s="77"/>
      <c r="C59" s="77"/>
      <c r="D59" s="77"/>
      <c r="E59" s="77"/>
      <c r="F59" s="77"/>
      <c r="G59" s="77"/>
      <c r="H59" s="77"/>
      <c r="I59" s="77"/>
      <c r="J59" s="77"/>
    </row>
    <row r="60" spans="1:10" ht="12.75">
      <c r="A60" s="77"/>
      <c r="B60" s="77"/>
      <c r="C60" s="77"/>
      <c r="D60" s="77"/>
      <c r="E60" s="77"/>
      <c r="F60" s="77"/>
      <c r="G60" s="77"/>
      <c r="H60" s="77"/>
      <c r="I60" s="77"/>
      <c r="J60" s="77"/>
    </row>
    <row r="61" spans="1:10" ht="12.75">
      <c r="A61" s="77"/>
      <c r="B61" s="77"/>
      <c r="C61" s="77"/>
      <c r="D61" s="77"/>
      <c r="E61" s="77"/>
      <c r="F61" s="77"/>
      <c r="G61" s="77"/>
      <c r="H61" s="77"/>
      <c r="I61" s="77"/>
      <c r="J61" s="77"/>
    </row>
    <row r="62" spans="1:10" ht="12.75">
      <c r="A62" s="77"/>
      <c r="B62" s="77"/>
      <c r="C62" s="77"/>
      <c r="D62" s="77"/>
      <c r="E62" s="77"/>
      <c r="F62" s="77"/>
      <c r="G62" s="77"/>
      <c r="H62" s="77"/>
      <c r="I62" s="77"/>
      <c r="J62" s="77"/>
    </row>
  </sheetData>
  <sheetProtection/>
  <mergeCells count="20">
    <mergeCell ref="A7:K7"/>
    <mergeCell ref="G4:G5"/>
    <mergeCell ref="H4:H5"/>
    <mergeCell ref="C3:C5"/>
    <mergeCell ref="D3:D5"/>
    <mergeCell ref="B3:B5"/>
    <mergeCell ref="A3:A5"/>
    <mergeCell ref="J3:K3"/>
    <mergeCell ref="I4:I5"/>
    <mergeCell ref="E3:E5"/>
    <mergeCell ref="F3:G3"/>
    <mergeCell ref="H3:I3"/>
    <mergeCell ref="F4:F5"/>
    <mergeCell ref="A28:H28"/>
    <mergeCell ref="E25:F25"/>
    <mergeCell ref="G25:H25"/>
    <mergeCell ref="A25:A26"/>
    <mergeCell ref="B25:B26"/>
    <mergeCell ref="C25:C26"/>
    <mergeCell ref="D25:D26"/>
  </mergeCells>
  <printOptions/>
  <pageMargins left="0.75" right="0.75" top="1" bottom="1" header="0.5" footer="0.5"/>
  <pageSetup horizontalDpi="600" verticalDpi="600" orientation="landscape" paperSize="9" scale="79" r:id="rId1"/>
  <rowBreaks count="1" manualBreakCount="1">
    <brk id="2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10.125" style="0" customWidth="1"/>
    <col min="2" max="2" width="47.125" style="0" customWidth="1"/>
    <col min="3" max="3" width="10.125" style="0" customWidth="1"/>
    <col min="4" max="4" width="9.875" style="0" customWidth="1"/>
    <col min="5" max="5" width="9.625" style="0" bestFit="1" customWidth="1"/>
    <col min="7" max="7" width="9.625" style="0" bestFit="1" customWidth="1"/>
    <col min="9" max="9" width="9.625" style="0" bestFit="1" customWidth="1"/>
    <col min="11" max="11" width="10.00390625" style="0" bestFit="1" customWidth="1"/>
    <col min="12" max="12" width="10.625" style="0" customWidth="1"/>
  </cols>
  <sheetData>
    <row r="1" ht="15" thickBot="1">
      <c r="B1" s="12" t="s">
        <v>98</v>
      </c>
    </row>
    <row r="2" spans="1:12" ht="13.5" thickBot="1">
      <c r="A2" s="353" t="s">
        <v>0</v>
      </c>
      <c r="B2" s="356" t="s">
        <v>45</v>
      </c>
      <c r="C2" s="359" t="s">
        <v>250</v>
      </c>
      <c r="D2" s="291"/>
      <c r="E2" s="289" t="s">
        <v>238</v>
      </c>
      <c r="F2" s="291"/>
      <c r="G2" s="289" t="s">
        <v>239</v>
      </c>
      <c r="H2" s="291"/>
      <c r="I2" s="289" t="s">
        <v>155</v>
      </c>
      <c r="J2" s="291"/>
      <c r="K2" s="289" t="s">
        <v>241</v>
      </c>
      <c r="L2" s="291"/>
    </row>
    <row r="3" spans="1:12" ht="24">
      <c r="A3" s="355"/>
      <c r="B3" s="357"/>
      <c r="C3" s="351" t="s">
        <v>40</v>
      </c>
      <c r="D3" s="353" t="s">
        <v>41</v>
      </c>
      <c r="E3" s="353" t="s">
        <v>40</v>
      </c>
      <c r="F3" s="11" t="s">
        <v>44</v>
      </c>
      <c r="G3" s="353" t="s">
        <v>40</v>
      </c>
      <c r="H3" s="11" t="s">
        <v>44</v>
      </c>
      <c r="I3" s="353" t="s">
        <v>40</v>
      </c>
      <c r="J3" s="353" t="s">
        <v>41</v>
      </c>
      <c r="K3" s="353" t="s">
        <v>40</v>
      </c>
      <c r="L3" s="353" t="s">
        <v>41</v>
      </c>
    </row>
    <row r="4" spans="1:12" ht="13.5" thickBot="1">
      <c r="A4" s="354"/>
      <c r="B4" s="358"/>
      <c r="C4" s="352"/>
      <c r="D4" s="354"/>
      <c r="E4" s="354"/>
      <c r="F4" s="52" t="s">
        <v>43</v>
      </c>
      <c r="G4" s="354"/>
      <c r="H4" s="52" t="s">
        <v>43</v>
      </c>
      <c r="I4" s="354"/>
      <c r="J4" s="354"/>
      <c r="K4" s="354"/>
      <c r="L4" s="354"/>
    </row>
    <row r="5" spans="1:12" ht="13.5" thickBot="1">
      <c r="A5" s="32">
        <v>1</v>
      </c>
      <c r="B5" s="37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</row>
    <row r="6" spans="1:12" ht="13.5" thickBot="1">
      <c r="A6" s="74">
        <v>1011020</v>
      </c>
      <c r="B6" s="38" t="s">
        <v>46</v>
      </c>
      <c r="C6" s="71">
        <v>67169.46</v>
      </c>
      <c r="D6" s="71"/>
      <c r="E6" s="71">
        <v>109538.24</v>
      </c>
      <c r="F6" s="71"/>
      <c r="G6" s="92">
        <v>133582</v>
      </c>
      <c r="H6" s="71"/>
      <c r="I6" s="90">
        <v>138840.55</v>
      </c>
      <c r="J6" s="71"/>
      <c r="K6" s="92">
        <v>149858.19</v>
      </c>
      <c r="L6" s="71"/>
    </row>
    <row r="7" spans="1:12" ht="13.5" thickBot="1">
      <c r="A7" s="74">
        <v>1011020</v>
      </c>
      <c r="B7" s="39" t="s">
        <v>47</v>
      </c>
      <c r="C7" s="72">
        <v>0</v>
      </c>
      <c r="D7" s="72"/>
      <c r="E7" s="72">
        <v>0</v>
      </c>
      <c r="F7" s="73"/>
      <c r="G7" s="74">
        <v>0</v>
      </c>
      <c r="H7" s="71"/>
      <c r="I7" s="90">
        <v>0</v>
      </c>
      <c r="J7" s="71"/>
      <c r="K7" s="92">
        <f>I7*1.06</f>
        <v>0</v>
      </c>
      <c r="L7" s="71"/>
    </row>
    <row r="8" spans="1:12" ht="13.5" thickBot="1">
      <c r="A8" s="74">
        <v>1011020</v>
      </c>
      <c r="B8" s="23" t="s">
        <v>48</v>
      </c>
      <c r="C8" s="72">
        <v>2839.1</v>
      </c>
      <c r="D8" s="72"/>
      <c r="E8" s="72">
        <v>4922.3</v>
      </c>
      <c r="F8" s="73"/>
      <c r="G8" s="74">
        <v>5310.06</v>
      </c>
      <c r="H8" s="71"/>
      <c r="I8" s="90">
        <v>5862.538056800001</v>
      </c>
      <c r="J8" s="71"/>
      <c r="K8" s="92">
        <f>I8*1.06</f>
        <v>6214.290340208001</v>
      </c>
      <c r="L8" s="71"/>
    </row>
    <row r="9" spans="1:12" ht="13.5" thickBot="1">
      <c r="A9" s="74">
        <v>1011020</v>
      </c>
      <c r="B9" s="23" t="s">
        <v>49</v>
      </c>
      <c r="C9" s="72">
        <v>3712.6</v>
      </c>
      <c r="D9" s="72"/>
      <c r="E9" s="72">
        <v>5196.3</v>
      </c>
      <c r="F9" s="73"/>
      <c r="G9" s="74">
        <v>5850.45</v>
      </c>
      <c r="H9" s="71"/>
      <c r="I9" s="90">
        <v>6188.876440800002</v>
      </c>
      <c r="J9" s="71"/>
      <c r="K9" s="92">
        <f>I9*1.06</f>
        <v>6560.209027248002</v>
      </c>
      <c r="L9" s="71"/>
    </row>
    <row r="10" spans="1:12" ht="13.5" thickBot="1">
      <c r="A10" s="74">
        <v>1011020</v>
      </c>
      <c r="B10" s="24" t="s">
        <v>1</v>
      </c>
      <c r="C10" s="29">
        <f>C6+C7+C8+C9</f>
        <v>73721.16000000002</v>
      </c>
      <c r="D10" s="29">
        <f aca="true" t="shared" si="0" ref="D10:L10">D6+D7+D8+D9</f>
        <v>0</v>
      </c>
      <c r="E10" s="29">
        <f t="shared" si="0"/>
        <v>119656.84000000001</v>
      </c>
      <c r="F10" s="29">
        <f t="shared" si="0"/>
        <v>0</v>
      </c>
      <c r="G10" s="91">
        <f t="shared" si="0"/>
        <v>144742.51</v>
      </c>
      <c r="H10" s="29">
        <f t="shared" si="0"/>
        <v>0</v>
      </c>
      <c r="I10" s="29">
        <f t="shared" si="0"/>
        <v>150891.96449759998</v>
      </c>
      <c r="J10" s="29">
        <f t="shared" si="0"/>
        <v>0</v>
      </c>
      <c r="K10" s="92">
        <f>K6+K7+K8+K9</f>
        <v>162632.689367456</v>
      </c>
      <c r="L10" s="29">
        <f t="shared" si="0"/>
        <v>0</v>
      </c>
    </row>
    <row r="11" spans="1:12" ht="26.25" thickBot="1">
      <c r="A11" s="74">
        <v>1011020</v>
      </c>
      <c r="B11" s="40" t="s">
        <v>50</v>
      </c>
      <c r="C11" s="18" t="s">
        <v>15</v>
      </c>
      <c r="D11" s="29"/>
      <c r="E11" s="18"/>
      <c r="F11" s="28"/>
      <c r="G11" s="30"/>
      <c r="H11" s="26"/>
      <c r="I11" s="26" t="s">
        <v>15</v>
      </c>
      <c r="J11" s="26"/>
      <c r="K11" s="26"/>
      <c r="L11" s="29"/>
    </row>
  </sheetData>
  <sheetProtection/>
  <mergeCells count="15">
    <mergeCell ref="J3:J4"/>
    <mergeCell ref="K3:K4"/>
    <mergeCell ref="L3:L4"/>
    <mergeCell ref="I2:J2"/>
    <mergeCell ref="K2:L2"/>
    <mergeCell ref="I3:I4"/>
    <mergeCell ref="G2:H2"/>
    <mergeCell ref="C3:C4"/>
    <mergeCell ref="D3:D4"/>
    <mergeCell ref="E3:E4"/>
    <mergeCell ref="G3:G4"/>
    <mergeCell ref="A2:A4"/>
    <mergeCell ref="B2:B4"/>
    <mergeCell ref="C2:D2"/>
    <mergeCell ref="E2:F2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8"/>
  <sheetViews>
    <sheetView view="pageBreakPreview" zoomScaleSheetLayoutView="100" zoomScalePageLayoutView="0" workbookViewId="0" topLeftCell="A1">
      <selection activeCell="A135" sqref="A135:IV135"/>
    </sheetView>
  </sheetViews>
  <sheetFormatPr defaultColWidth="9.00390625" defaultRowHeight="12.75"/>
  <cols>
    <col min="1" max="2" width="10.25390625" style="0" customWidth="1"/>
    <col min="3" max="3" width="25.25390625" style="0" customWidth="1"/>
    <col min="4" max="4" width="10.25390625" style="0" customWidth="1"/>
    <col min="5" max="5" width="11.625" style="0" customWidth="1"/>
    <col min="6" max="6" width="7.375" style="0" customWidth="1"/>
    <col min="7" max="7" width="7.25390625" style="0" customWidth="1"/>
    <col min="8" max="9" width="7.375" style="0" customWidth="1"/>
    <col min="10" max="10" width="8.125" style="0" customWidth="1"/>
    <col min="11" max="11" width="9.25390625" style="0" customWidth="1"/>
    <col min="17" max="17" width="12.375" style="0" customWidth="1"/>
  </cols>
  <sheetData>
    <row r="1" spans="1:2" ht="15" thickBot="1">
      <c r="A1" s="12" t="s">
        <v>51</v>
      </c>
      <c r="B1" s="12"/>
    </row>
    <row r="2" spans="1:17" ht="13.5" customHeight="1">
      <c r="A2" s="376"/>
      <c r="B2" s="377" t="s">
        <v>0</v>
      </c>
      <c r="C2" s="379" t="s">
        <v>52</v>
      </c>
      <c r="D2" s="288" t="s">
        <v>237</v>
      </c>
      <c r="E2" s="288"/>
      <c r="F2" s="288"/>
      <c r="G2" s="288"/>
      <c r="H2" s="288" t="s">
        <v>251</v>
      </c>
      <c r="I2" s="288"/>
      <c r="J2" s="288"/>
      <c r="K2" s="288"/>
      <c r="L2" s="288" t="s">
        <v>157</v>
      </c>
      <c r="M2" s="288"/>
      <c r="N2" s="288" t="s">
        <v>207</v>
      </c>
      <c r="O2" s="288"/>
      <c r="P2" s="288" t="s">
        <v>252</v>
      </c>
      <c r="Q2" s="316"/>
    </row>
    <row r="3" spans="1:17" ht="13.5" customHeight="1">
      <c r="A3" s="376"/>
      <c r="B3" s="378"/>
      <c r="C3" s="380"/>
      <c r="D3" s="371" t="s">
        <v>40</v>
      </c>
      <c r="E3" s="371"/>
      <c r="F3" s="371" t="s">
        <v>41</v>
      </c>
      <c r="G3" s="371"/>
      <c r="H3" s="371" t="s">
        <v>40</v>
      </c>
      <c r="I3" s="371"/>
      <c r="J3" s="371" t="s">
        <v>41</v>
      </c>
      <c r="K3" s="371"/>
      <c r="L3" s="362" t="s">
        <v>40</v>
      </c>
      <c r="M3" s="362" t="s">
        <v>41</v>
      </c>
      <c r="N3" s="362" t="s">
        <v>40</v>
      </c>
      <c r="O3" s="362" t="s">
        <v>41</v>
      </c>
      <c r="P3" s="362" t="s">
        <v>40</v>
      </c>
      <c r="Q3" s="372" t="s">
        <v>41</v>
      </c>
    </row>
    <row r="4" spans="1:17" ht="22.5">
      <c r="A4" s="376"/>
      <c r="B4" s="378"/>
      <c r="C4" s="380"/>
      <c r="D4" s="206" t="s">
        <v>208</v>
      </c>
      <c r="E4" s="206" t="s">
        <v>54</v>
      </c>
      <c r="F4" s="206" t="s">
        <v>53</v>
      </c>
      <c r="G4" s="206" t="s">
        <v>54</v>
      </c>
      <c r="H4" s="206" t="s">
        <v>53</v>
      </c>
      <c r="I4" s="206" t="s">
        <v>54</v>
      </c>
      <c r="J4" s="206" t="s">
        <v>53</v>
      </c>
      <c r="K4" s="206" t="s">
        <v>54</v>
      </c>
      <c r="L4" s="362"/>
      <c r="M4" s="362"/>
      <c r="N4" s="362"/>
      <c r="O4" s="362"/>
      <c r="P4" s="362"/>
      <c r="Q4" s="372"/>
    </row>
    <row r="5" spans="1:17" ht="12.75">
      <c r="A5" s="69"/>
      <c r="B5" s="227"/>
      <c r="C5" s="223">
        <v>2</v>
      </c>
      <c r="D5" s="134">
        <v>3</v>
      </c>
      <c r="E5" s="134">
        <v>4</v>
      </c>
      <c r="F5" s="134">
        <v>5</v>
      </c>
      <c r="G5" s="134">
        <v>6</v>
      </c>
      <c r="H5" s="134">
        <v>7</v>
      </c>
      <c r="I5" s="134">
        <v>8</v>
      </c>
      <c r="J5" s="134">
        <v>9</v>
      </c>
      <c r="K5" s="134">
        <v>10</v>
      </c>
      <c r="L5" s="134">
        <v>11</v>
      </c>
      <c r="M5" s="134">
        <v>12</v>
      </c>
      <c r="N5" s="134">
        <v>13</v>
      </c>
      <c r="O5" s="134">
        <v>14</v>
      </c>
      <c r="P5" s="134">
        <v>15</v>
      </c>
      <c r="Q5" s="179">
        <v>16</v>
      </c>
    </row>
    <row r="6" spans="1:17" ht="12.75">
      <c r="A6" s="69"/>
      <c r="B6" s="227">
        <v>1011020</v>
      </c>
      <c r="C6" s="227" t="s">
        <v>132</v>
      </c>
      <c r="D6" s="225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  <c r="O6" s="225">
        <v>0</v>
      </c>
      <c r="P6" s="225">
        <v>0</v>
      </c>
      <c r="Q6" s="225">
        <v>0</v>
      </c>
    </row>
    <row r="7" spans="1:17" ht="24">
      <c r="A7" s="69"/>
      <c r="B7" s="227">
        <v>1011020</v>
      </c>
      <c r="C7" s="227" t="s">
        <v>133</v>
      </c>
      <c r="D7" s="225">
        <v>0</v>
      </c>
      <c r="E7" s="225">
        <v>0</v>
      </c>
      <c r="F7" s="207"/>
      <c r="G7" s="207"/>
      <c r="H7" s="225">
        <v>0</v>
      </c>
      <c r="I7" s="207"/>
      <c r="J7" s="207"/>
      <c r="K7" s="207"/>
      <c r="L7" s="225">
        <v>0</v>
      </c>
      <c r="M7" s="207"/>
      <c r="N7" s="225">
        <v>0</v>
      </c>
      <c r="O7" s="207"/>
      <c r="P7" s="207"/>
      <c r="Q7" s="207"/>
    </row>
    <row r="8" spans="1:17" ht="12.75">
      <c r="A8" s="69"/>
      <c r="B8" s="227">
        <v>1011020</v>
      </c>
      <c r="C8" s="227" t="s">
        <v>134</v>
      </c>
      <c r="D8" s="225">
        <v>0</v>
      </c>
      <c r="E8" s="225">
        <v>0</v>
      </c>
      <c r="F8" s="207"/>
      <c r="G8" s="207"/>
      <c r="H8" s="225">
        <v>0</v>
      </c>
      <c r="I8" s="207"/>
      <c r="J8" s="207"/>
      <c r="K8" s="207"/>
      <c r="L8" s="225">
        <v>0</v>
      </c>
      <c r="M8" s="207"/>
      <c r="N8" s="225">
        <v>0</v>
      </c>
      <c r="O8" s="207"/>
      <c r="P8" s="207"/>
      <c r="Q8" s="207"/>
    </row>
    <row r="9" spans="1:17" ht="12.75">
      <c r="A9" s="154"/>
      <c r="B9" s="227">
        <v>1011020</v>
      </c>
      <c r="C9" s="228" t="s">
        <v>135</v>
      </c>
      <c r="D9" s="225">
        <v>0</v>
      </c>
      <c r="E9" s="225">
        <v>0</v>
      </c>
      <c r="F9" s="207"/>
      <c r="G9" s="207"/>
      <c r="H9" s="225">
        <v>0</v>
      </c>
      <c r="I9" s="207"/>
      <c r="J9" s="207"/>
      <c r="K9" s="207"/>
      <c r="L9" s="225">
        <v>0</v>
      </c>
      <c r="M9" s="207"/>
      <c r="N9" s="225">
        <v>0</v>
      </c>
      <c r="O9" s="207"/>
      <c r="P9" s="207"/>
      <c r="Q9" s="207"/>
    </row>
    <row r="10" spans="1:17" ht="15">
      <c r="A10" s="224"/>
      <c r="B10" s="227">
        <v>1011020</v>
      </c>
      <c r="C10" s="229" t="s">
        <v>55</v>
      </c>
      <c r="D10" s="225">
        <v>0</v>
      </c>
      <c r="E10" s="225">
        <v>0</v>
      </c>
      <c r="F10" s="209">
        <f>SUM(F6:F9)</f>
        <v>0</v>
      </c>
      <c r="G10" s="209">
        <f>SUM(G6:G9)</f>
        <v>0</v>
      </c>
      <c r="H10" s="225">
        <v>0</v>
      </c>
      <c r="I10" s="207">
        <v>0</v>
      </c>
      <c r="J10" s="209">
        <f>SUM(J6:J9)</f>
        <v>0</v>
      </c>
      <c r="K10" s="209">
        <f>SUM(K6:K9)</f>
        <v>0</v>
      </c>
      <c r="L10" s="225">
        <v>0</v>
      </c>
      <c r="M10" s="209">
        <v>0</v>
      </c>
      <c r="N10" s="225">
        <v>0</v>
      </c>
      <c r="O10" s="209">
        <v>0</v>
      </c>
      <c r="P10" s="207"/>
      <c r="Q10" s="207"/>
    </row>
    <row r="11" spans="1:17" ht="36.75" thickBot="1">
      <c r="A11" s="154"/>
      <c r="B11" s="230"/>
      <c r="C11" s="230" t="s">
        <v>56</v>
      </c>
      <c r="D11" s="226" t="s">
        <v>15</v>
      </c>
      <c r="E11" s="147" t="s">
        <v>15</v>
      </c>
      <c r="F11" s="210"/>
      <c r="G11" s="210"/>
      <c r="H11" s="147" t="s">
        <v>15</v>
      </c>
      <c r="I11" s="147"/>
      <c r="J11" s="210"/>
      <c r="K11" s="210"/>
      <c r="L11" s="147" t="s">
        <v>15</v>
      </c>
      <c r="M11" s="210"/>
      <c r="N11" s="147" t="s">
        <v>15</v>
      </c>
      <c r="O11" s="210"/>
      <c r="P11" s="207"/>
      <c r="Q11" s="207"/>
    </row>
    <row r="12" spans="1:2" ht="14.25">
      <c r="A12" s="12" t="s">
        <v>209</v>
      </c>
      <c r="B12" s="12"/>
    </row>
    <row r="13" spans="1:2" ht="15" thickBot="1">
      <c r="A13" s="1" t="s">
        <v>253</v>
      </c>
      <c r="B13" s="1"/>
    </row>
    <row r="14" spans="1:12" ht="13.5" customHeight="1">
      <c r="A14" s="370"/>
      <c r="B14" s="366" t="s">
        <v>36</v>
      </c>
      <c r="C14" s="368" t="s">
        <v>57</v>
      </c>
      <c r="D14" s="288" t="s">
        <v>58</v>
      </c>
      <c r="E14" s="288" t="s">
        <v>59</v>
      </c>
      <c r="F14" s="288" t="s">
        <v>60</v>
      </c>
      <c r="G14" s="288" t="s">
        <v>237</v>
      </c>
      <c r="H14" s="288"/>
      <c r="I14" s="288" t="s">
        <v>238</v>
      </c>
      <c r="J14" s="288"/>
      <c r="K14" s="288" t="s">
        <v>239</v>
      </c>
      <c r="L14" s="316"/>
    </row>
    <row r="15" spans="1:12" ht="24" customHeight="1">
      <c r="A15" s="370"/>
      <c r="B15" s="367"/>
      <c r="C15" s="369"/>
      <c r="D15" s="282"/>
      <c r="E15" s="282"/>
      <c r="F15" s="282"/>
      <c r="G15" s="133" t="s">
        <v>42</v>
      </c>
      <c r="H15" s="133" t="s">
        <v>44</v>
      </c>
      <c r="I15" s="133" t="s">
        <v>42</v>
      </c>
      <c r="J15" s="133" t="s">
        <v>44</v>
      </c>
      <c r="K15" s="133" t="s">
        <v>42</v>
      </c>
      <c r="L15" s="177" t="s">
        <v>44</v>
      </c>
    </row>
    <row r="16" spans="1:12" ht="13.5" customHeight="1">
      <c r="A16" s="370"/>
      <c r="B16" s="367"/>
      <c r="C16" s="369"/>
      <c r="D16" s="282"/>
      <c r="E16" s="282"/>
      <c r="F16" s="282"/>
      <c r="G16" s="133" t="s">
        <v>61</v>
      </c>
      <c r="H16" s="133" t="s">
        <v>43</v>
      </c>
      <c r="I16" s="133" t="s">
        <v>61</v>
      </c>
      <c r="J16" s="133" t="s">
        <v>43</v>
      </c>
      <c r="K16" s="133" t="s">
        <v>61</v>
      </c>
      <c r="L16" s="177" t="s">
        <v>43</v>
      </c>
    </row>
    <row r="17" spans="1:12" ht="12.75">
      <c r="A17" s="69"/>
      <c r="B17" s="227">
        <v>1</v>
      </c>
      <c r="C17" s="223">
        <v>2</v>
      </c>
      <c r="D17" s="134">
        <v>3</v>
      </c>
      <c r="E17" s="134">
        <v>4</v>
      </c>
      <c r="F17" s="134">
        <v>5</v>
      </c>
      <c r="G17" s="134">
        <v>6</v>
      </c>
      <c r="H17" s="134">
        <v>7</v>
      </c>
      <c r="I17" s="134">
        <v>8</v>
      </c>
      <c r="J17" s="134">
        <v>9</v>
      </c>
      <c r="K17" s="134">
        <v>10</v>
      </c>
      <c r="L17" s="179">
        <v>11</v>
      </c>
    </row>
    <row r="18" spans="1:12" ht="14.25">
      <c r="A18" s="235"/>
      <c r="B18" s="231"/>
      <c r="C18" s="233"/>
      <c r="D18" s="211"/>
      <c r="E18" s="211"/>
      <c r="F18" s="211"/>
      <c r="G18" s="211"/>
      <c r="H18" s="211"/>
      <c r="I18" s="211"/>
      <c r="J18" s="211"/>
      <c r="K18" s="211"/>
      <c r="L18" s="140"/>
    </row>
    <row r="19" spans="1:12" ht="14.25">
      <c r="A19" s="235"/>
      <c r="B19" s="231"/>
      <c r="C19" s="233"/>
      <c r="D19" s="211"/>
      <c r="E19" s="211"/>
      <c r="F19" s="211"/>
      <c r="G19" s="211"/>
      <c r="H19" s="211"/>
      <c r="I19" s="211"/>
      <c r="J19" s="211"/>
      <c r="K19" s="211"/>
      <c r="L19" s="140"/>
    </row>
    <row r="20" spans="1:12" ht="13.5" thickBot="1">
      <c r="A20" s="236"/>
      <c r="B20" s="232"/>
      <c r="C20" s="234" t="s">
        <v>1</v>
      </c>
      <c r="D20" s="194"/>
      <c r="E20" s="194"/>
      <c r="F20" s="194"/>
      <c r="G20" s="194"/>
      <c r="H20" s="194"/>
      <c r="I20" s="194"/>
      <c r="J20" s="194"/>
      <c r="K20" s="194"/>
      <c r="L20" s="149"/>
    </row>
    <row r="21" spans="1:2" ht="15" thickBot="1">
      <c r="A21" s="1" t="s">
        <v>254</v>
      </c>
      <c r="B21" s="1"/>
    </row>
    <row r="22" spans="1:10" ht="13.5" customHeight="1">
      <c r="A22" s="370"/>
      <c r="B22" s="366" t="s">
        <v>36</v>
      </c>
      <c r="C22" s="368" t="s">
        <v>62</v>
      </c>
      <c r="D22" s="288" t="s">
        <v>58</v>
      </c>
      <c r="E22" s="288" t="s">
        <v>59</v>
      </c>
      <c r="F22" s="288" t="s">
        <v>60</v>
      </c>
      <c r="G22" s="288" t="s">
        <v>155</v>
      </c>
      <c r="H22" s="288"/>
      <c r="I22" s="288" t="s">
        <v>241</v>
      </c>
      <c r="J22" s="316"/>
    </row>
    <row r="23" spans="1:10" ht="24" customHeight="1">
      <c r="A23" s="370"/>
      <c r="B23" s="367"/>
      <c r="C23" s="369"/>
      <c r="D23" s="282"/>
      <c r="E23" s="282"/>
      <c r="F23" s="282"/>
      <c r="G23" s="133" t="s">
        <v>42</v>
      </c>
      <c r="H23" s="133" t="s">
        <v>44</v>
      </c>
      <c r="I23" s="133" t="s">
        <v>42</v>
      </c>
      <c r="J23" s="177" t="s">
        <v>44</v>
      </c>
    </row>
    <row r="24" spans="1:10" ht="13.5" customHeight="1">
      <c r="A24" s="370"/>
      <c r="B24" s="367"/>
      <c r="C24" s="369"/>
      <c r="D24" s="282"/>
      <c r="E24" s="282"/>
      <c r="F24" s="282"/>
      <c r="G24" s="133" t="s">
        <v>61</v>
      </c>
      <c r="H24" s="133" t="s">
        <v>43</v>
      </c>
      <c r="I24" s="133" t="s">
        <v>61</v>
      </c>
      <c r="J24" s="177" t="s">
        <v>43</v>
      </c>
    </row>
    <row r="25" spans="1:10" ht="12.75">
      <c r="A25" s="69"/>
      <c r="B25" s="227">
        <v>1</v>
      </c>
      <c r="C25" s="223">
        <v>3</v>
      </c>
      <c r="D25" s="134">
        <v>4</v>
      </c>
      <c r="E25" s="134">
        <v>5</v>
      </c>
      <c r="F25" s="134">
        <v>6</v>
      </c>
      <c r="G25" s="134">
        <v>7</v>
      </c>
      <c r="H25" s="134">
        <v>8</v>
      </c>
      <c r="I25" s="134">
        <v>9</v>
      </c>
      <c r="J25" s="213">
        <v>10</v>
      </c>
    </row>
    <row r="26" spans="1:10" ht="14.25">
      <c r="A26" s="235"/>
      <c r="B26" s="231"/>
      <c r="C26" s="233"/>
      <c r="D26" s="211"/>
      <c r="E26" s="211"/>
      <c r="F26" s="211"/>
      <c r="G26" s="211"/>
      <c r="H26" s="211"/>
      <c r="I26" s="211"/>
      <c r="J26" s="140"/>
    </row>
    <row r="27" spans="1:10" ht="14.25">
      <c r="A27" s="235"/>
      <c r="B27" s="231"/>
      <c r="C27" s="233"/>
      <c r="D27" s="211"/>
      <c r="E27" s="211"/>
      <c r="F27" s="211"/>
      <c r="G27" s="211"/>
      <c r="H27" s="211"/>
      <c r="I27" s="211"/>
      <c r="J27" s="140"/>
    </row>
    <row r="28" spans="1:10" ht="13.5" thickBot="1">
      <c r="A28" s="236"/>
      <c r="B28" s="232"/>
      <c r="C28" s="234" t="s">
        <v>1</v>
      </c>
      <c r="D28" s="194"/>
      <c r="E28" s="194"/>
      <c r="F28" s="194"/>
      <c r="G28" s="194"/>
      <c r="H28" s="194"/>
      <c r="I28" s="194"/>
      <c r="J28" s="149"/>
    </row>
    <row r="29" spans="1:2" ht="14.25">
      <c r="A29" s="41" t="s">
        <v>63</v>
      </c>
      <c r="B29" s="41"/>
    </row>
    <row r="30" spans="1:2" ht="14.25">
      <c r="A30" s="1" t="s">
        <v>255</v>
      </c>
      <c r="B30" s="1"/>
    </row>
    <row r="31" spans="1:2" ht="13.5" thickBot="1">
      <c r="A31" s="42" t="s">
        <v>64</v>
      </c>
      <c r="B31" s="42"/>
    </row>
    <row r="32" spans="1:13" ht="24.75" customHeight="1">
      <c r="A32" s="365"/>
      <c r="B32" s="363" t="s">
        <v>0</v>
      </c>
      <c r="C32" s="244" t="s">
        <v>65</v>
      </c>
      <c r="D32" s="288" t="s">
        <v>250</v>
      </c>
      <c r="E32" s="288"/>
      <c r="F32" s="288"/>
      <c r="G32" s="288" t="s">
        <v>256</v>
      </c>
      <c r="H32" s="288"/>
      <c r="I32" s="288"/>
      <c r="J32" s="288" t="s">
        <v>257</v>
      </c>
      <c r="K32" s="288"/>
      <c r="L32" s="288"/>
      <c r="M32" s="360" t="s">
        <v>66</v>
      </c>
    </row>
    <row r="33" spans="1:13" ht="36.75" customHeight="1">
      <c r="A33" s="365"/>
      <c r="B33" s="364"/>
      <c r="C33" s="245" t="s">
        <v>67</v>
      </c>
      <c r="D33" s="133" t="s">
        <v>68</v>
      </c>
      <c r="E33" s="133" t="s">
        <v>69</v>
      </c>
      <c r="F33" s="133" t="s">
        <v>70</v>
      </c>
      <c r="G33" s="133" t="s">
        <v>68</v>
      </c>
      <c r="H33" s="133" t="s">
        <v>69</v>
      </c>
      <c r="I33" s="133" t="s">
        <v>70</v>
      </c>
      <c r="J33" s="133" t="s">
        <v>68</v>
      </c>
      <c r="K33" s="133" t="s">
        <v>69</v>
      </c>
      <c r="L33" s="133" t="s">
        <v>70</v>
      </c>
      <c r="M33" s="361"/>
    </row>
    <row r="34" spans="1:13" ht="12.75">
      <c r="A34" s="69"/>
      <c r="B34" s="227">
        <v>1</v>
      </c>
      <c r="C34" s="223">
        <v>2</v>
      </c>
      <c r="D34" s="134">
        <v>3</v>
      </c>
      <c r="E34" s="134">
        <v>4</v>
      </c>
      <c r="F34" s="134">
        <v>5</v>
      </c>
      <c r="G34" s="134">
        <v>9</v>
      </c>
      <c r="H34" s="134">
        <v>10</v>
      </c>
      <c r="I34" s="134">
        <v>11</v>
      </c>
      <c r="J34" s="134">
        <v>6</v>
      </c>
      <c r="K34" s="134">
        <v>7</v>
      </c>
      <c r="L34" s="134">
        <v>8</v>
      </c>
      <c r="M34" s="179">
        <v>9</v>
      </c>
    </row>
    <row r="35" spans="1:13" ht="24">
      <c r="A35" s="238"/>
      <c r="B35" s="246">
        <v>1011020</v>
      </c>
      <c r="C35" s="247" t="s">
        <v>71</v>
      </c>
      <c r="D35" s="134"/>
      <c r="E35" s="134"/>
      <c r="F35" s="152"/>
      <c r="G35" s="134"/>
      <c r="H35" s="134"/>
      <c r="I35" s="134"/>
      <c r="J35" s="134"/>
      <c r="K35" s="134"/>
      <c r="L35" s="134"/>
      <c r="M35" s="179"/>
    </row>
    <row r="36" spans="1:13" ht="12.75">
      <c r="A36" s="238"/>
      <c r="B36" s="246">
        <v>1011020</v>
      </c>
      <c r="C36" s="248" t="s">
        <v>72</v>
      </c>
      <c r="D36" s="134"/>
      <c r="E36" s="134"/>
      <c r="F36" s="152"/>
      <c r="G36" s="134"/>
      <c r="H36" s="134"/>
      <c r="I36" s="134"/>
      <c r="J36" s="134"/>
      <c r="K36" s="134"/>
      <c r="L36" s="134"/>
      <c r="M36" s="179"/>
    </row>
    <row r="37" spans="1:13" ht="24">
      <c r="A37" s="69"/>
      <c r="B37" s="246">
        <v>1011020</v>
      </c>
      <c r="C37" s="248" t="s">
        <v>73</v>
      </c>
      <c r="D37" s="134" t="s">
        <v>15</v>
      </c>
      <c r="E37" s="134"/>
      <c r="F37" s="134"/>
      <c r="G37" s="134" t="s">
        <v>15</v>
      </c>
      <c r="H37" s="134"/>
      <c r="I37" s="152"/>
      <c r="J37" s="134" t="s">
        <v>15</v>
      </c>
      <c r="K37" s="134"/>
      <c r="L37" s="152"/>
      <c r="M37" s="181"/>
    </row>
    <row r="38" spans="1:13" ht="24">
      <c r="A38" s="238"/>
      <c r="B38" s="246">
        <v>1011020</v>
      </c>
      <c r="C38" s="247" t="s">
        <v>74</v>
      </c>
      <c r="D38" s="134"/>
      <c r="E38" s="134"/>
      <c r="F38" s="152"/>
      <c r="G38" s="134"/>
      <c r="H38" s="134"/>
      <c r="I38" s="134"/>
      <c r="J38" s="134"/>
      <c r="K38" s="134"/>
      <c r="L38" s="134"/>
      <c r="M38" s="179"/>
    </row>
    <row r="39" spans="1:13" ht="24" customHeight="1">
      <c r="A39" s="69"/>
      <c r="B39" s="227"/>
      <c r="C39" s="248" t="s">
        <v>25</v>
      </c>
      <c r="D39" s="134"/>
      <c r="E39" s="134"/>
      <c r="F39" s="134"/>
      <c r="G39" s="134"/>
      <c r="H39" s="134"/>
      <c r="I39" s="152"/>
      <c r="J39" s="134"/>
      <c r="K39" s="134"/>
      <c r="L39" s="152"/>
      <c r="M39" s="181"/>
    </row>
    <row r="40" spans="1:13" ht="13.5" thickBot="1">
      <c r="A40" s="69"/>
      <c r="B40" s="249"/>
      <c r="C40" s="234" t="s">
        <v>75</v>
      </c>
      <c r="D40" s="147"/>
      <c r="E40" s="147"/>
      <c r="F40" s="194"/>
      <c r="G40" s="147"/>
      <c r="H40" s="147"/>
      <c r="I40" s="147"/>
      <c r="J40" s="147"/>
      <c r="K40" s="147"/>
      <c r="L40" s="147"/>
      <c r="M40" s="250"/>
    </row>
    <row r="41" spans="1:2" ht="14.25">
      <c r="A41" s="1" t="s">
        <v>258</v>
      </c>
      <c r="B41" s="1"/>
    </row>
    <row r="42" spans="1:2" ht="13.5" thickBot="1">
      <c r="A42" s="42" t="s">
        <v>64</v>
      </c>
      <c r="B42" s="42"/>
    </row>
    <row r="43" spans="1:13" ht="36.75" customHeight="1">
      <c r="A43" s="237"/>
      <c r="B43" s="363" t="s">
        <v>0</v>
      </c>
      <c r="C43" s="244" t="s">
        <v>65</v>
      </c>
      <c r="D43" s="288" t="s">
        <v>156</v>
      </c>
      <c r="E43" s="288"/>
      <c r="F43" s="288"/>
      <c r="G43" s="288" t="s">
        <v>259</v>
      </c>
      <c r="H43" s="288"/>
      <c r="I43" s="288"/>
      <c r="J43" s="288"/>
      <c r="K43" s="288"/>
      <c r="L43" s="288"/>
      <c r="M43" s="360" t="s">
        <v>66</v>
      </c>
    </row>
    <row r="44" spans="1:13" ht="36.75" customHeight="1">
      <c r="A44" s="237"/>
      <c r="B44" s="364"/>
      <c r="C44" s="245" t="s">
        <v>67</v>
      </c>
      <c r="D44" s="133" t="s">
        <v>68</v>
      </c>
      <c r="E44" s="133" t="s">
        <v>69</v>
      </c>
      <c r="F44" s="133" t="s">
        <v>70</v>
      </c>
      <c r="G44" s="133" t="s">
        <v>68</v>
      </c>
      <c r="H44" s="133" t="s">
        <v>69</v>
      </c>
      <c r="I44" s="133" t="s">
        <v>70</v>
      </c>
      <c r="J44" s="133" t="s">
        <v>68</v>
      </c>
      <c r="K44" s="133" t="s">
        <v>69</v>
      </c>
      <c r="L44" s="133" t="s">
        <v>70</v>
      </c>
      <c r="M44" s="361"/>
    </row>
    <row r="45" spans="1:13" ht="12.75">
      <c r="A45" s="69"/>
      <c r="B45" s="227"/>
      <c r="C45" s="223">
        <v>2</v>
      </c>
      <c r="D45" s="134">
        <v>3</v>
      </c>
      <c r="E45" s="134">
        <v>4</v>
      </c>
      <c r="F45" s="134">
        <v>5</v>
      </c>
      <c r="G45" s="134">
        <v>9</v>
      </c>
      <c r="H45" s="134">
        <v>10</v>
      </c>
      <c r="I45" s="134">
        <v>11</v>
      </c>
      <c r="J45" s="134">
        <v>9</v>
      </c>
      <c r="K45" s="134">
        <v>10</v>
      </c>
      <c r="L45" s="134">
        <v>11</v>
      </c>
      <c r="M45" s="179">
        <v>12</v>
      </c>
    </row>
    <row r="46" spans="1:13" ht="24">
      <c r="A46" s="238"/>
      <c r="B46" s="246">
        <v>1011020</v>
      </c>
      <c r="C46" s="247" t="s">
        <v>71</v>
      </c>
      <c r="D46" s="134"/>
      <c r="E46" s="134"/>
      <c r="F46" s="152"/>
      <c r="G46" s="134"/>
      <c r="H46" s="134"/>
      <c r="I46" s="134"/>
      <c r="J46" s="134"/>
      <c r="K46" s="134"/>
      <c r="L46" s="134"/>
      <c r="M46" s="179"/>
    </row>
    <row r="47" spans="1:13" ht="12.75">
      <c r="A47" s="238"/>
      <c r="B47" s="246">
        <v>1011020</v>
      </c>
      <c r="C47" s="248" t="s">
        <v>72</v>
      </c>
      <c r="D47" s="134"/>
      <c r="E47" s="134"/>
      <c r="F47" s="152"/>
      <c r="G47" s="134"/>
      <c r="H47" s="134"/>
      <c r="I47" s="134"/>
      <c r="J47" s="134"/>
      <c r="K47" s="134"/>
      <c r="L47" s="134"/>
      <c r="M47" s="179"/>
    </row>
    <row r="48" spans="1:13" ht="24">
      <c r="A48" s="69"/>
      <c r="B48" s="246">
        <v>1011020</v>
      </c>
      <c r="C48" s="248" t="s">
        <v>73</v>
      </c>
      <c r="D48" s="134" t="s">
        <v>15</v>
      </c>
      <c r="E48" s="134"/>
      <c r="F48" s="134"/>
      <c r="G48" s="134" t="s">
        <v>15</v>
      </c>
      <c r="H48" s="134"/>
      <c r="I48" s="152"/>
      <c r="J48" s="134" t="s">
        <v>15</v>
      </c>
      <c r="K48" s="134"/>
      <c r="L48" s="152"/>
      <c r="M48" s="181"/>
    </row>
    <row r="49" spans="1:13" ht="24">
      <c r="A49" s="69"/>
      <c r="B49" s="246">
        <v>1011020</v>
      </c>
      <c r="C49" s="247" t="s">
        <v>74</v>
      </c>
      <c r="D49" s="134"/>
      <c r="E49" s="134"/>
      <c r="F49" s="152"/>
      <c r="G49" s="134"/>
      <c r="H49" s="134"/>
      <c r="I49" s="134"/>
      <c r="J49" s="134"/>
      <c r="K49" s="134"/>
      <c r="L49" s="134"/>
      <c r="M49" s="179"/>
    </row>
    <row r="50" spans="1:13" ht="12.75">
      <c r="A50" s="69"/>
      <c r="B50" s="246">
        <v>1011020</v>
      </c>
      <c r="C50" s="248" t="s">
        <v>25</v>
      </c>
      <c r="D50" s="134"/>
      <c r="E50" s="134"/>
      <c r="F50" s="134"/>
      <c r="G50" s="134"/>
      <c r="H50" s="134"/>
      <c r="I50" s="152"/>
      <c r="J50" s="134"/>
      <c r="K50" s="134"/>
      <c r="L50" s="152"/>
      <c r="M50" s="181"/>
    </row>
    <row r="51" spans="1:13" ht="13.5" thickBot="1">
      <c r="A51" s="69"/>
      <c r="B51" s="249"/>
      <c r="C51" s="234" t="s">
        <v>75</v>
      </c>
      <c r="D51" s="147"/>
      <c r="E51" s="147"/>
      <c r="F51" s="194"/>
      <c r="G51" s="147"/>
      <c r="H51" s="147"/>
      <c r="I51" s="147"/>
      <c r="J51" s="147"/>
      <c r="K51" s="147"/>
      <c r="L51" s="147"/>
      <c r="M51" s="250"/>
    </row>
    <row r="52" spans="1:13" ht="15">
      <c r="A52" s="412" t="s">
        <v>76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</row>
    <row r="53" spans="1:13" ht="34.5" customHeight="1">
      <c r="A53" s="306" t="s">
        <v>260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</row>
    <row r="54" spans="1:13" ht="18.75" customHeight="1">
      <c r="A54" s="306" t="s">
        <v>261</v>
      </c>
      <c r="B54" s="306"/>
      <c r="C54" s="306"/>
      <c r="D54" s="306"/>
      <c r="E54" s="306"/>
      <c r="F54" s="306"/>
      <c r="G54" s="306"/>
      <c r="H54" s="306"/>
      <c r="I54" s="306"/>
      <c r="J54" s="306"/>
      <c r="K54" s="306"/>
      <c r="L54" s="306"/>
      <c r="M54" s="306"/>
    </row>
    <row r="55" spans="1:2" ht="19.5" customHeight="1">
      <c r="A55" s="1" t="s">
        <v>262</v>
      </c>
      <c r="B55" s="1"/>
    </row>
    <row r="56" spans="1:11" ht="46.5" customHeight="1">
      <c r="A56" s="282" t="s">
        <v>0</v>
      </c>
      <c r="B56" s="282" t="s">
        <v>77</v>
      </c>
      <c r="C56" s="282" t="s">
        <v>174</v>
      </c>
      <c r="D56" s="282" t="s">
        <v>78</v>
      </c>
      <c r="E56" s="332" t="s">
        <v>219</v>
      </c>
      <c r="F56" s="282" t="s">
        <v>152</v>
      </c>
      <c r="G56" s="282" t="s">
        <v>220</v>
      </c>
      <c r="H56" s="167" t="s">
        <v>79</v>
      </c>
      <c r="I56" s="332" t="s">
        <v>80</v>
      </c>
      <c r="J56" s="332"/>
      <c r="K56" s="282" t="s">
        <v>221</v>
      </c>
    </row>
    <row r="57" spans="1:11" ht="18.75" customHeight="1">
      <c r="A57" s="282"/>
      <c r="B57" s="282"/>
      <c r="C57" s="282"/>
      <c r="D57" s="282"/>
      <c r="E57" s="332"/>
      <c r="F57" s="282"/>
      <c r="G57" s="282"/>
      <c r="H57" s="167" t="s">
        <v>222</v>
      </c>
      <c r="I57" s="167" t="s">
        <v>81</v>
      </c>
      <c r="J57" s="167" t="s">
        <v>82</v>
      </c>
      <c r="K57" s="282"/>
    </row>
    <row r="58" spans="1:11" ht="12" customHeight="1">
      <c r="A58" s="133">
        <v>1</v>
      </c>
      <c r="B58" s="133">
        <v>2</v>
      </c>
      <c r="C58" s="133">
        <v>3</v>
      </c>
      <c r="D58" s="133">
        <v>4</v>
      </c>
      <c r="E58" s="133">
        <v>5</v>
      </c>
      <c r="F58" s="133">
        <v>6</v>
      </c>
      <c r="G58" s="133">
        <v>7</v>
      </c>
      <c r="H58" s="133">
        <v>8</v>
      </c>
      <c r="I58" s="133">
        <v>9</v>
      </c>
      <c r="J58" s="133">
        <v>10</v>
      </c>
      <c r="K58" s="133">
        <v>11</v>
      </c>
    </row>
    <row r="59" spans="1:11" ht="18.75" customHeight="1" thickBot="1">
      <c r="A59" s="94">
        <v>1011020</v>
      </c>
      <c r="B59" s="46">
        <v>-2110</v>
      </c>
      <c r="C59" s="83" t="s">
        <v>95</v>
      </c>
      <c r="D59" s="133"/>
      <c r="E59" s="133"/>
      <c r="F59" s="133"/>
      <c r="G59" s="133"/>
      <c r="H59" s="133"/>
      <c r="I59" s="133"/>
      <c r="J59" s="133"/>
      <c r="K59" s="133">
        <f>F59+E59</f>
        <v>0</v>
      </c>
    </row>
    <row r="60" spans="1:11" ht="20.25" customHeight="1" thickBot="1">
      <c r="A60" s="94">
        <v>1011020</v>
      </c>
      <c r="B60" s="54">
        <v>-2120</v>
      </c>
      <c r="C60" s="154" t="s">
        <v>96</v>
      </c>
      <c r="D60" s="133"/>
      <c r="E60" s="133"/>
      <c r="F60" s="133"/>
      <c r="G60" s="133"/>
      <c r="H60" s="133"/>
      <c r="I60" s="133"/>
      <c r="J60" s="133"/>
      <c r="K60" s="133">
        <f aca="true" t="shared" si="0" ref="K60:K77">F60+E60</f>
        <v>0</v>
      </c>
    </row>
    <row r="61" spans="1:11" ht="21.75" customHeight="1" thickBot="1">
      <c r="A61" s="94">
        <v>1011020</v>
      </c>
      <c r="B61" s="54">
        <v>-2210</v>
      </c>
      <c r="C61" s="155" t="s">
        <v>106</v>
      </c>
      <c r="D61" s="133"/>
      <c r="E61" s="133"/>
      <c r="F61" s="133"/>
      <c r="G61" s="133"/>
      <c r="H61" s="133"/>
      <c r="I61" s="133"/>
      <c r="J61" s="133"/>
      <c r="K61" s="133">
        <f t="shared" si="0"/>
        <v>0</v>
      </c>
    </row>
    <row r="62" spans="1:11" ht="24" customHeight="1" thickBot="1">
      <c r="A62" s="94">
        <v>1011020</v>
      </c>
      <c r="B62" s="54">
        <v>-2220</v>
      </c>
      <c r="C62" s="156" t="s">
        <v>107</v>
      </c>
      <c r="D62" s="133"/>
      <c r="E62" s="133"/>
      <c r="F62" s="133"/>
      <c r="G62" s="133"/>
      <c r="H62" s="133"/>
      <c r="I62" s="133"/>
      <c r="J62" s="133"/>
      <c r="K62" s="133">
        <f t="shared" si="0"/>
        <v>0</v>
      </c>
    </row>
    <row r="63" spans="1:11" ht="24.75" customHeight="1" thickBot="1">
      <c r="A63" s="94">
        <v>1011020</v>
      </c>
      <c r="B63" s="54">
        <v>-2230</v>
      </c>
      <c r="C63" s="157" t="s">
        <v>108</v>
      </c>
      <c r="D63" s="133"/>
      <c r="E63" s="133"/>
      <c r="F63" s="133"/>
      <c r="G63" s="133"/>
      <c r="H63" s="133"/>
      <c r="I63" s="133"/>
      <c r="J63" s="133"/>
      <c r="K63" s="133">
        <f t="shared" si="0"/>
        <v>0</v>
      </c>
    </row>
    <row r="64" spans="1:11" ht="21" customHeight="1" thickBot="1">
      <c r="A64" s="94">
        <v>1011020</v>
      </c>
      <c r="B64" s="54">
        <v>-2240</v>
      </c>
      <c r="C64" s="156" t="s">
        <v>109</v>
      </c>
      <c r="D64" s="133"/>
      <c r="E64" s="133"/>
      <c r="F64" s="133"/>
      <c r="G64" s="133"/>
      <c r="H64" s="133"/>
      <c r="I64" s="133"/>
      <c r="J64" s="133"/>
      <c r="K64" s="133">
        <f t="shared" si="0"/>
        <v>0</v>
      </c>
    </row>
    <row r="65" spans="1:11" ht="19.5" customHeight="1" thickBot="1">
      <c r="A65" s="94">
        <v>1011020</v>
      </c>
      <c r="B65" s="54">
        <v>-2250</v>
      </c>
      <c r="C65" s="156" t="s">
        <v>97</v>
      </c>
      <c r="D65" s="133"/>
      <c r="E65" s="133"/>
      <c r="F65" s="133"/>
      <c r="G65" s="133"/>
      <c r="H65" s="133"/>
      <c r="I65" s="133"/>
      <c r="J65" s="133"/>
      <c r="K65" s="133">
        <f t="shared" si="0"/>
        <v>0</v>
      </c>
    </row>
    <row r="66" spans="1:11" ht="20.25" customHeight="1" thickBot="1">
      <c r="A66" s="94">
        <v>1011020</v>
      </c>
      <c r="B66" s="54">
        <v>-2271</v>
      </c>
      <c r="C66" s="158" t="s">
        <v>111</v>
      </c>
      <c r="D66" s="133"/>
      <c r="E66" s="133"/>
      <c r="F66" s="133"/>
      <c r="G66" s="133"/>
      <c r="H66" s="133"/>
      <c r="I66" s="133"/>
      <c r="J66" s="133"/>
      <c r="K66" s="133">
        <f t="shared" si="0"/>
        <v>0</v>
      </c>
    </row>
    <row r="67" spans="1:11" ht="17.25" customHeight="1" thickBot="1">
      <c r="A67" s="94">
        <v>1011020</v>
      </c>
      <c r="B67" s="54">
        <v>-2272</v>
      </c>
      <c r="C67" s="159" t="s">
        <v>112</v>
      </c>
      <c r="D67" s="133"/>
      <c r="E67" s="133"/>
      <c r="F67" s="133"/>
      <c r="G67" s="133"/>
      <c r="H67" s="133"/>
      <c r="I67" s="133"/>
      <c r="J67" s="133"/>
      <c r="K67" s="133">
        <f t="shared" si="0"/>
        <v>0</v>
      </c>
    </row>
    <row r="68" spans="1:11" ht="17.25" customHeight="1" thickBot="1">
      <c r="A68" s="94">
        <v>1011020</v>
      </c>
      <c r="B68" s="54">
        <v>-2273</v>
      </c>
      <c r="C68" s="158" t="s">
        <v>113</v>
      </c>
      <c r="D68" s="133"/>
      <c r="E68" s="133"/>
      <c r="F68" s="133"/>
      <c r="G68" s="133"/>
      <c r="H68" s="133"/>
      <c r="I68" s="133"/>
      <c r="J68" s="133"/>
      <c r="K68" s="133">
        <f t="shared" si="0"/>
        <v>0</v>
      </c>
    </row>
    <row r="69" spans="1:11" ht="17.25" customHeight="1" thickBot="1">
      <c r="A69" s="94">
        <v>1011020</v>
      </c>
      <c r="B69" s="54">
        <v>-2274</v>
      </c>
      <c r="C69" s="159" t="s">
        <v>114</v>
      </c>
      <c r="D69" s="133"/>
      <c r="E69" s="133"/>
      <c r="F69" s="133"/>
      <c r="G69" s="133"/>
      <c r="H69" s="133"/>
      <c r="I69" s="133"/>
      <c r="J69" s="133"/>
      <c r="K69" s="133">
        <f t="shared" si="0"/>
        <v>0</v>
      </c>
    </row>
    <row r="70" spans="1:11" ht="17.25" customHeight="1" thickBot="1">
      <c r="A70" s="94">
        <v>1011020</v>
      </c>
      <c r="B70" s="54">
        <v>-2275</v>
      </c>
      <c r="C70" s="159" t="s">
        <v>148</v>
      </c>
      <c r="D70" s="133"/>
      <c r="E70" s="133"/>
      <c r="F70" s="133"/>
      <c r="G70" s="133"/>
      <c r="H70" s="133"/>
      <c r="I70" s="133"/>
      <c r="J70" s="133"/>
      <c r="K70" s="133">
        <f t="shared" si="0"/>
        <v>0</v>
      </c>
    </row>
    <row r="71" spans="1:11" ht="17.25" customHeight="1" thickBot="1">
      <c r="A71" s="94">
        <v>1011020</v>
      </c>
      <c r="B71" s="54">
        <v>2700</v>
      </c>
      <c r="C71" s="158" t="s">
        <v>149</v>
      </c>
      <c r="D71" s="133"/>
      <c r="E71" s="133"/>
      <c r="F71" s="133"/>
      <c r="G71" s="133"/>
      <c r="H71" s="133"/>
      <c r="I71" s="133"/>
      <c r="J71" s="133"/>
      <c r="K71" s="133">
        <f t="shared" si="0"/>
        <v>0</v>
      </c>
    </row>
    <row r="72" spans="1:11" ht="13.5" customHeight="1" thickBot="1">
      <c r="A72" s="94">
        <v>1011020</v>
      </c>
      <c r="B72" s="54">
        <v>2282</v>
      </c>
      <c r="C72" s="158" t="s">
        <v>233</v>
      </c>
      <c r="D72" s="133"/>
      <c r="E72" s="133"/>
      <c r="F72" s="133"/>
      <c r="G72" s="133"/>
      <c r="H72" s="133"/>
      <c r="I72" s="133"/>
      <c r="J72" s="133"/>
      <c r="K72" s="133">
        <f t="shared" si="0"/>
        <v>0</v>
      </c>
    </row>
    <row r="73" spans="1:11" ht="17.25" customHeight="1" thickBot="1">
      <c r="A73" s="94">
        <v>1011020</v>
      </c>
      <c r="B73" s="54">
        <v>2800</v>
      </c>
      <c r="C73" s="157" t="s">
        <v>110</v>
      </c>
      <c r="D73" s="133"/>
      <c r="E73" s="133"/>
      <c r="F73" s="133"/>
      <c r="G73" s="133"/>
      <c r="H73" s="133"/>
      <c r="I73" s="133"/>
      <c r="J73" s="133"/>
      <c r="K73" s="133">
        <f t="shared" si="0"/>
        <v>0</v>
      </c>
    </row>
    <row r="74" spans="1:11" ht="17.25" customHeight="1" thickBot="1">
      <c r="A74" s="94">
        <v>1011020</v>
      </c>
      <c r="B74" s="54">
        <v>-3110</v>
      </c>
      <c r="C74" s="160" t="s">
        <v>99</v>
      </c>
      <c r="D74" s="133"/>
      <c r="E74" s="133"/>
      <c r="F74" s="133"/>
      <c r="G74" s="133"/>
      <c r="H74" s="133"/>
      <c r="I74" s="133"/>
      <c r="J74" s="133"/>
      <c r="K74" s="133">
        <f t="shared" si="0"/>
        <v>0</v>
      </c>
    </row>
    <row r="75" spans="1:11" ht="21" customHeight="1" thickBot="1">
      <c r="A75" s="94">
        <v>1011020</v>
      </c>
      <c r="B75" s="54">
        <v>3122</v>
      </c>
      <c r="C75" s="161" t="s">
        <v>147</v>
      </c>
      <c r="D75" s="133"/>
      <c r="E75" s="133"/>
      <c r="F75" s="133"/>
      <c r="G75" s="133"/>
      <c r="H75" s="133"/>
      <c r="I75" s="133"/>
      <c r="J75" s="133"/>
      <c r="K75" s="133">
        <f t="shared" si="0"/>
        <v>0</v>
      </c>
    </row>
    <row r="76" spans="1:11" ht="21" customHeight="1" thickBot="1">
      <c r="A76" s="94">
        <v>1011020</v>
      </c>
      <c r="B76" s="54">
        <v>-3142</v>
      </c>
      <c r="C76" s="162" t="s">
        <v>117</v>
      </c>
      <c r="D76" s="133"/>
      <c r="E76" s="133"/>
      <c r="F76" s="133"/>
      <c r="G76" s="133"/>
      <c r="H76" s="133"/>
      <c r="I76" s="133"/>
      <c r="J76" s="133"/>
      <c r="K76" s="133">
        <f t="shared" si="0"/>
        <v>0</v>
      </c>
    </row>
    <row r="77" spans="1:11" ht="19.5" customHeight="1" thickBot="1">
      <c r="A77" s="94">
        <v>1011020</v>
      </c>
      <c r="B77" s="54">
        <v>-3132</v>
      </c>
      <c r="C77" s="163" t="s">
        <v>116</v>
      </c>
      <c r="D77" s="133"/>
      <c r="E77" s="133"/>
      <c r="F77" s="133"/>
      <c r="G77" s="133"/>
      <c r="H77" s="133"/>
      <c r="I77" s="133"/>
      <c r="J77" s="133"/>
      <c r="K77" s="133">
        <f t="shared" si="0"/>
        <v>0</v>
      </c>
    </row>
    <row r="78" spans="1:11" ht="13.5" customHeight="1" thickBot="1">
      <c r="A78" s="21"/>
      <c r="B78" s="4"/>
      <c r="C78" s="164" t="s">
        <v>1</v>
      </c>
      <c r="D78" s="278">
        <f aca="true" t="shared" si="1" ref="D78:J78">D59+D60+D61+D62+D63+D64+D65+D66+D67+D68+D69+D70+D71+D72+D73</f>
        <v>0</v>
      </c>
      <c r="E78" s="278">
        <f t="shared" si="1"/>
        <v>0</v>
      </c>
      <c r="F78" s="278">
        <f t="shared" si="1"/>
        <v>0</v>
      </c>
      <c r="G78" s="278">
        <f t="shared" si="1"/>
        <v>0</v>
      </c>
      <c r="H78" s="278">
        <f t="shared" si="1"/>
        <v>0</v>
      </c>
      <c r="I78" s="278">
        <f t="shared" si="1"/>
        <v>0</v>
      </c>
      <c r="J78" s="278">
        <f t="shared" si="1"/>
        <v>0</v>
      </c>
      <c r="K78" s="278">
        <f>K59+K60+K61+K62+K63+K64+K65+K66+K67+K68+K69+K70+K71+K72+K73</f>
        <v>0</v>
      </c>
    </row>
    <row r="79" spans="1:11" ht="0.75" customHeight="1" hidden="1">
      <c r="A79" s="133"/>
      <c r="B79" s="133"/>
      <c r="C79" s="133"/>
      <c r="D79" s="133"/>
      <c r="E79" s="133"/>
      <c r="F79" s="133"/>
      <c r="G79" s="133"/>
      <c r="H79" s="133"/>
      <c r="I79" s="133"/>
      <c r="J79" s="133"/>
      <c r="K79" s="133"/>
    </row>
    <row r="80" spans="1:11" ht="14.25" customHeight="1" hidden="1">
      <c r="A80" s="133"/>
      <c r="B80" s="133"/>
      <c r="C80" s="133"/>
      <c r="D80" s="133"/>
      <c r="E80" s="133"/>
      <c r="F80" s="133"/>
      <c r="G80" s="133"/>
      <c r="H80" s="133"/>
      <c r="I80" s="133"/>
      <c r="J80" s="133"/>
      <c r="K80" s="133"/>
    </row>
    <row r="81" spans="1:11" ht="15" customHeight="1" hidden="1">
      <c r="A81" s="251"/>
      <c r="B81" s="251"/>
      <c r="C81" s="252"/>
      <c r="D81" s="251"/>
      <c r="E81" s="251"/>
      <c r="F81" s="251"/>
      <c r="G81" s="251"/>
      <c r="H81" s="251"/>
      <c r="I81" s="251"/>
      <c r="J81" s="251"/>
      <c r="K81" s="251"/>
    </row>
    <row r="82" spans="1:11" ht="25.5" hidden="1">
      <c r="A82" s="251"/>
      <c r="B82" s="251"/>
      <c r="C82" s="251" t="s">
        <v>224</v>
      </c>
      <c r="D82" s="251"/>
      <c r="E82" s="251"/>
      <c r="F82" s="251"/>
      <c r="G82" s="251"/>
      <c r="H82" s="251"/>
      <c r="I82" s="251"/>
      <c r="J82" s="251"/>
      <c r="K82" s="251"/>
    </row>
    <row r="83" spans="1:11" ht="35.25" customHeight="1" hidden="1">
      <c r="A83" s="251"/>
      <c r="B83" s="251"/>
      <c r="C83" s="251" t="s">
        <v>225</v>
      </c>
      <c r="D83" s="251"/>
      <c r="E83" s="251"/>
      <c r="F83" s="251"/>
      <c r="G83" s="251"/>
      <c r="H83" s="251"/>
      <c r="I83" s="251"/>
      <c r="J83" s="251"/>
      <c r="K83" s="251"/>
    </row>
    <row r="84" spans="1:17" ht="14.25" hidden="1">
      <c r="A84" s="253"/>
      <c r="B84" s="253"/>
      <c r="C84" s="254" t="s">
        <v>226</v>
      </c>
      <c r="D84" s="255"/>
      <c r="E84" s="255"/>
      <c r="F84" s="255"/>
      <c r="G84" s="255"/>
      <c r="H84" s="255"/>
      <c r="I84" s="255"/>
      <c r="J84" s="255"/>
      <c r="K84" s="255"/>
      <c r="L84" s="117"/>
      <c r="M84" s="117"/>
      <c r="N84" s="117"/>
      <c r="O84" s="117"/>
      <c r="P84" s="117"/>
      <c r="Q84" s="117"/>
    </row>
    <row r="85" spans="1:17" ht="14.25" hidden="1">
      <c r="A85" s="253"/>
      <c r="B85" s="253"/>
      <c r="C85" s="255" t="s">
        <v>23</v>
      </c>
      <c r="D85" s="255"/>
      <c r="E85" s="255"/>
      <c r="F85" s="255"/>
      <c r="G85" s="255"/>
      <c r="H85" s="255"/>
      <c r="I85" s="255"/>
      <c r="J85" s="255"/>
      <c r="K85" s="255"/>
      <c r="L85" s="117"/>
      <c r="M85" s="117"/>
      <c r="N85" s="117"/>
      <c r="O85" s="117"/>
      <c r="P85" s="117"/>
      <c r="Q85" s="117"/>
    </row>
    <row r="86" spans="1:17" ht="12.75" hidden="1">
      <c r="A86" s="256"/>
      <c r="B86" s="256"/>
      <c r="C86" s="255" t="s">
        <v>1</v>
      </c>
      <c r="D86" s="255"/>
      <c r="E86" s="255"/>
      <c r="F86" s="255"/>
      <c r="G86" s="255"/>
      <c r="H86" s="255"/>
      <c r="I86" s="255"/>
      <c r="J86" s="255"/>
      <c r="K86" s="255"/>
      <c r="L86" s="117"/>
      <c r="M86" s="117"/>
      <c r="N86" s="117"/>
      <c r="O86" s="117"/>
      <c r="P86" s="117"/>
      <c r="Q86" s="117"/>
    </row>
    <row r="87" spans="1:17" ht="85.5" customHeight="1" hidden="1">
      <c r="A87" s="382"/>
      <c r="B87" s="55"/>
      <c r="C87" s="55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117"/>
      <c r="O87" s="117"/>
      <c r="P87" s="117"/>
      <c r="Q87" s="117"/>
    </row>
    <row r="88" spans="1:17" ht="75" customHeight="1" hidden="1">
      <c r="A88" s="382"/>
      <c r="B88" s="55"/>
      <c r="C88" s="55"/>
      <c r="D88" s="365"/>
      <c r="E88" s="365"/>
      <c r="F88" s="382"/>
      <c r="G88" s="382"/>
      <c r="H88" s="237"/>
      <c r="I88" s="365"/>
      <c r="J88" s="237"/>
      <c r="K88" s="382"/>
      <c r="L88" s="382"/>
      <c r="M88" s="237"/>
      <c r="N88" s="117"/>
      <c r="O88" s="117"/>
      <c r="P88" s="117"/>
      <c r="Q88" s="117"/>
    </row>
    <row r="89" spans="1:17" ht="12.75" hidden="1">
      <c r="A89" s="382"/>
      <c r="B89" s="55"/>
      <c r="C89" s="239"/>
      <c r="D89" s="365"/>
      <c r="E89" s="365"/>
      <c r="F89" s="55"/>
      <c r="G89" s="55"/>
      <c r="H89" s="237"/>
      <c r="I89" s="365"/>
      <c r="J89" s="237"/>
      <c r="K89" s="55"/>
      <c r="L89" s="55"/>
      <c r="M89" s="237"/>
      <c r="N89" s="117"/>
      <c r="O89" s="117"/>
      <c r="P89" s="117"/>
      <c r="Q89" s="117"/>
    </row>
    <row r="90" spans="1:17" ht="12.75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69"/>
      <c r="N90" s="117"/>
      <c r="O90" s="117"/>
      <c r="P90" s="117"/>
      <c r="Q90" s="117"/>
    </row>
    <row r="91" spans="1:17" ht="14.25">
      <c r="A91" s="1" t="s">
        <v>263</v>
      </c>
      <c r="B91" s="1"/>
      <c r="N91" s="117"/>
      <c r="O91" s="117"/>
      <c r="P91" s="117"/>
      <c r="Q91" s="117"/>
    </row>
    <row r="92" spans="1:17" ht="14.25">
      <c r="A92" s="1"/>
      <c r="B92" s="1"/>
      <c r="N92" s="117"/>
      <c r="O92" s="117"/>
      <c r="P92" s="117"/>
      <c r="Q92" s="117"/>
    </row>
    <row r="93" spans="1:17" ht="13.5" thickBot="1">
      <c r="A93" s="43" t="s">
        <v>227</v>
      </c>
      <c r="B93" s="43"/>
      <c r="N93" s="117"/>
      <c r="O93" s="117"/>
      <c r="P93" s="117"/>
      <c r="Q93" s="117"/>
    </row>
    <row r="94" spans="1:17" ht="15">
      <c r="A94" s="327">
        <v>1011020</v>
      </c>
      <c r="B94" s="394" t="s">
        <v>77</v>
      </c>
      <c r="C94" s="394" t="s">
        <v>174</v>
      </c>
      <c r="D94" s="388" t="s">
        <v>151</v>
      </c>
      <c r="E94" s="388"/>
      <c r="F94" s="388"/>
      <c r="G94" s="388"/>
      <c r="H94" s="388"/>
      <c r="I94" s="388" t="s">
        <v>157</v>
      </c>
      <c r="J94" s="388"/>
      <c r="K94" s="388"/>
      <c r="L94" s="388"/>
      <c r="M94" s="389"/>
      <c r="N94" s="243"/>
      <c r="O94" s="117"/>
      <c r="P94" s="117"/>
      <c r="Q94" s="117"/>
    </row>
    <row r="95" spans="1:17" ht="15" customHeight="1">
      <c r="A95" s="328"/>
      <c r="B95" s="395"/>
      <c r="C95" s="395"/>
      <c r="D95" s="282" t="s">
        <v>83</v>
      </c>
      <c r="E95" s="282" t="s">
        <v>220</v>
      </c>
      <c r="F95" s="332" t="s">
        <v>84</v>
      </c>
      <c r="G95" s="332"/>
      <c r="H95" s="133" t="s">
        <v>228</v>
      </c>
      <c r="I95" s="282" t="s">
        <v>87</v>
      </c>
      <c r="J95" s="133" t="s">
        <v>153</v>
      </c>
      <c r="K95" s="332" t="s">
        <v>84</v>
      </c>
      <c r="L95" s="332"/>
      <c r="M95" s="177" t="s">
        <v>85</v>
      </c>
      <c r="N95" s="243"/>
      <c r="O95" s="117"/>
      <c r="P95" s="117"/>
      <c r="Q95" s="117"/>
    </row>
    <row r="96" spans="1:17" ht="36" customHeight="1">
      <c r="A96" s="328"/>
      <c r="B96" s="396"/>
      <c r="C96" s="396"/>
      <c r="D96" s="282"/>
      <c r="E96" s="282"/>
      <c r="F96" s="167" t="s">
        <v>81</v>
      </c>
      <c r="G96" s="167" t="s">
        <v>82</v>
      </c>
      <c r="H96" s="133" t="s">
        <v>86</v>
      </c>
      <c r="I96" s="282"/>
      <c r="J96" s="133" t="s">
        <v>229</v>
      </c>
      <c r="K96" s="167" t="s">
        <v>81</v>
      </c>
      <c r="L96" s="167" t="s">
        <v>82</v>
      </c>
      <c r="M96" s="177" t="s">
        <v>230</v>
      </c>
      <c r="N96" s="243"/>
      <c r="O96" s="117"/>
      <c r="P96" s="117"/>
      <c r="Q96" s="117"/>
    </row>
    <row r="97" spans="1:17" ht="12" customHeight="1">
      <c r="A97" s="214">
        <v>1</v>
      </c>
      <c r="B97" s="133">
        <v>2</v>
      </c>
      <c r="C97" s="133">
        <v>3</v>
      </c>
      <c r="D97" s="133">
        <v>4</v>
      </c>
      <c r="E97" s="133">
        <v>5</v>
      </c>
      <c r="F97" s="133">
        <v>6</v>
      </c>
      <c r="G97" s="133">
        <v>7</v>
      </c>
      <c r="H97" s="133">
        <v>8</v>
      </c>
      <c r="I97" s="133">
        <v>9</v>
      </c>
      <c r="J97" s="133">
        <v>10</v>
      </c>
      <c r="K97" s="133">
        <v>11</v>
      </c>
      <c r="L97" s="133">
        <v>12</v>
      </c>
      <c r="M97" s="179">
        <v>13</v>
      </c>
      <c r="N97" s="243"/>
      <c r="O97" s="117"/>
      <c r="P97" s="117"/>
      <c r="Q97" s="117"/>
    </row>
    <row r="98" spans="1:17" ht="8.25" customHeight="1">
      <c r="A98" s="176"/>
      <c r="B98" s="167"/>
      <c r="C98" s="252" t="s">
        <v>223</v>
      </c>
      <c r="D98" s="257"/>
      <c r="E98" s="257"/>
      <c r="F98" s="257"/>
      <c r="G98" s="257"/>
      <c r="H98" s="257"/>
      <c r="I98" s="257"/>
      <c r="J98" s="257"/>
      <c r="K98" s="257"/>
      <c r="L98" s="257"/>
      <c r="M98" s="258"/>
      <c r="N98" s="243"/>
      <c r="O98" s="117"/>
      <c r="P98" s="117"/>
      <c r="Q98" s="117"/>
    </row>
    <row r="99" spans="1:17" ht="28.5" customHeight="1" thickBot="1">
      <c r="A99" s="94">
        <v>1011020</v>
      </c>
      <c r="B99" s="167"/>
      <c r="C99" s="251" t="s">
        <v>224</v>
      </c>
      <c r="D99" s="257"/>
      <c r="E99" s="257"/>
      <c r="F99" s="257"/>
      <c r="G99" s="257"/>
      <c r="H99" s="257"/>
      <c r="I99" s="257"/>
      <c r="J99" s="257"/>
      <c r="K99" s="257"/>
      <c r="L99" s="257"/>
      <c r="M99" s="258"/>
      <c r="N99" s="117"/>
      <c r="O99" s="117"/>
      <c r="P99" s="117"/>
      <c r="Q99" s="117"/>
    </row>
    <row r="100" spans="1:17" ht="32.25" customHeight="1">
      <c r="A100" s="176"/>
      <c r="B100" s="167"/>
      <c r="C100" s="251" t="s">
        <v>225</v>
      </c>
      <c r="D100" s="257"/>
      <c r="E100" s="257"/>
      <c r="F100" s="257"/>
      <c r="G100" s="257"/>
      <c r="H100" s="257"/>
      <c r="I100" s="257"/>
      <c r="J100" s="257"/>
      <c r="K100" s="257"/>
      <c r="L100" s="257"/>
      <c r="M100" s="258"/>
      <c r="N100" s="117"/>
      <c r="O100" s="117"/>
      <c r="P100" s="117"/>
      <c r="Q100" s="117"/>
    </row>
    <row r="101" spans="1:17" ht="15" hidden="1">
      <c r="A101" s="214"/>
      <c r="B101" s="133"/>
      <c r="C101" s="254" t="s">
        <v>226</v>
      </c>
      <c r="D101" s="257"/>
      <c r="E101" s="257"/>
      <c r="F101" s="257"/>
      <c r="G101" s="257"/>
      <c r="H101" s="257"/>
      <c r="I101" s="257"/>
      <c r="J101" s="257"/>
      <c r="K101" s="132"/>
      <c r="L101" s="132"/>
      <c r="M101" s="140"/>
      <c r="N101" s="117"/>
      <c r="O101" s="117"/>
      <c r="P101" s="117"/>
      <c r="Q101" s="117"/>
    </row>
    <row r="102" spans="1:17" ht="16.5" hidden="1">
      <c r="A102" s="212"/>
      <c r="B102" s="211"/>
      <c r="C102" s="255" t="s">
        <v>23</v>
      </c>
      <c r="D102" s="259"/>
      <c r="E102" s="259"/>
      <c r="F102" s="259"/>
      <c r="G102" s="260"/>
      <c r="H102" s="260"/>
      <c r="I102" s="261"/>
      <c r="J102" s="260"/>
      <c r="K102" s="260"/>
      <c r="L102" s="260"/>
      <c r="M102" s="262"/>
      <c r="N102" s="111"/>
      <c r="O102" s="111"/>
      <c r="P102" s="111"/>
      <c r="Q102" s="111"/>
    </row>
    <row r="103" spans="1:17" ht="16.5" thickBot="1">
      <c r="A103" s="263"/>
      <c r="B103" s="264"/>
      <c r="C103" s="265" t="s">
        <v>1</v>
      </c>
      <c r="D103" s="266"/>
      <c r="E103" s="266"/>
      <c r="F103" s="266"/>
      <c r="G103" s="266"/>
      <c r="H103" s="266"/>
      <c r="I103" s="266"/>
      <c r="J103" s="266"/>
      <c r="K103" s="148"/>
      <c r="L103" s="148"/>
      <c r="M103" s="149"/>
      <c r="N103" s="117"/>
      <c r="O103" s="117"/>
      <c r="P103" s="117"/>
      <c r="Q103" s="117"/>
    </row>
    <row r="104" spans="1:17" ht="16.5" customHeight="1" hidden="1">
      <c r="A104" s="240"/>
      <c r="B104" s="241"/>
      <c r="C104" s="102"/>
      <c r="D104" s="102"/>
      <c r="E104" s="22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</row>
    <row r="105" spans="1:17" ht="12.75" hidden="1">
      <c r="A105" s="240"/>
      <c r="B105" s="241"/>
      <c r="C105" s="102"/>
      <c r="D105" s="102"/>
      <c r="E105" s="22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</row>
    <row r="106" spans="1:17" ht="16.5" customHeight="1" thickBot="1">
      <c r="A106" s="393" t="s">
        <v>264</v>
      </c>
      <c r="B106" s="393"/>
      <c r="C106" s="393"/>
      <c r="D106" s="393"/>
      <c r="E106" s="393"/>
      <c r="F106" s="393"/>
      <c r="G106" s="393"/>
      <c r="H106" s="393"/>
      <c r="I106" s="393"/>
      <c r="J106" s="393"/>
      <c r="K106" s="393"/>
      <c r="L106" s="393"/>
      <c r="M106" s="393"/>
      <c r="N106" s="102"/>
      <c r="O106" s="102"/>
      <c r="P106" s="102"/>
      <c r="Q106" s="102"/>
    </row>
    <row r="107" spans="1:17" ht="48">
      <c r="A107" s="413" t="s">
        <v>77</v>
      </c>
      <c r="B107" s="288" t="s">
        <v>77</v>
      </c>
      <c r="C107" s="390" t="s">
        <v>174</v>
      </c>
      <c r="D107" s="288" t="s">
        <v>78</v>
      </c>
      <c r="E107" s="392" t="s">
        <v>219</v>
      </c>
      <c r="F107" s="288" t="s">
        <v>231</v>
      </c>
      <c r="G107" s="215" t="s">
        <v>88</v>
      </c>
      <c r="H107" s="215" t="s">
        <v>89</v>
      </c>
      <c r="I107" s="288" t="s">
        <v>90</v>
      </c>
      <c r="J107" s="316" t="s">
        <v>91</v>
      </c>
      <c r="N107" s="102"/>
      <c r="O107" s="102"/>
      <c r="P107" s="102"/>
      <c r="Q107" s="102"/>
    </row>
    <row r="108" spans="1:17" ht="17.25" customHeight="1">
      <c r="A108" s="414"/>
      <c r="B108" s="282"/>
      <c r="C108" s="391"/>
      <c r="D108" s="282"/>
      <c r="E108" s="332"/>
      <c r="F108" s="282"/>
      <c r="G108" s="133" t="s">
        <v>154</v>
      </c>
      <c r="H108" s="133" t="s">
        <v>232</v>
      </c>
      <c r="I108" s="282"/>
      <c r="J108" s="386"/>
      <c r="N108" s="102"/>
      <c r="O108" s="102"/>
      <c r="P108" s="102"/>
      <c r="Q108" s="102"/>
    </row>
    <row r="109" spans="1:17" ht="12.75">
      <c r="A109" s="214">
        <v>1</v>
      </c>
      <c r="B109" s="133">
        <v>2</v>
      </c>
      <c r="C109" s="133">
        <v>3</v>
      </c>
      <c r="D109" s="133">
        <v>4</v>
      </c>
      <c r="E109" s="133">
        <v>5</v>
      </c>
      <c r="F109" s="133">
        <v>6</v>
      </c>
      <c r="G109" s="133">
        <v>7</v>
      </c>
      <c r="H109" s="133">
        <v>8</v>
      </c>
      <c r="I109" s="133">
        <v>9</v>
      </c>
      <c r="J109" s="177">
        <v>10</v>
      </c>
      <c r="N109" s="121"/>
      <c r="O109" s="121"/>
      <c r="P109" s="121"/>
      <c r="Q109" s="121"/>
    </row>
    <row r="110" spans="1:17" ht="15.75" thickBot="1">
      <c r="A110" s="94">
        <v>1011020</v>
      </c>
      <c r="B110" s="167"/>
      <c r="C110" s="208"/>
      <c r="D110" s="257"/>
      <c r="E110" s="257"/>
      <c r="F110" s="257"/>
      <c r="G110" s="257"/>
      <c r="H110" s="257"/>
      <c r="I110" s="257"/>
      <c r="J110" s="258"/>
      <c r="N110" s="111"/>
      <c r="O110" s="111"/>
      <c r="P110" s="111"/>
      <c r="Q110" s="111"/>
    </row>
    <row r="111" spans="1:17" ht="15" customHeight="1" hidden="1">
      <c r="A111" s="176"/>
      <c r="B111" s="167"/>
      <c r="C111" s="208"/>
      <c r="D111" s="257"/>
      <c r="E111" s="257"/>
      <c r="F111" s="257"/>
      <c r="G111" s="257"/>
      <c r="H111" s="257"/>
      <c r="I111" s="257"/>
      <c r="J111" s="258"/>
      <c r="N111" s="125"/>
      <c r="O111" s="125"/>
      <c r="P111" s="125"/>
      <c r="Q111" s="125"/>
    </row>
    <row r="112" spans="1:17" ht="15.75" hidden="1">
      <c r="A112" s="214"/>
      <c r="B112" s="133"/>
      <c r="C112" s="267"/>
      <c r="D112" s="257"/>
      <c r="E112" s="257"/>
      <c r="F112" s="257"/>
      <c r="G112" s="257"/>
      <c r="H112" s="257"/>
      <c r="I112" s="257"/>
      <c r="J112" s="258"/>
      <c r="N112" s="125"/>
      <c r="O112" s="125"/>
      <c r="P112" s="125"/>
      <c r="Q112" s="125"/>
    </row>
    <row r="113" spans="1:17" ht="15.75" hidden="1">
      <c r="A113" s="268"/>
      <c r="B113" s="132"/>
      <c r="C113" s="269"/>
      <c r="D113" s="132"/>
      <c r="E113" s="270"/>
      <c r="F113" s="270"/>
      <c r="G113" s="270"/>
      <c r="H113" s="270"/>
      <c r="I113" s="270"/>
      <c r="J113" s="271"/>
      <c r="K113" s="242"/>
      <c r="L113" s="242"/>
      <c r="M113" s="242"/>
      <c r="N113" s="242"/>
      <c r="O113" s="242"/>
      <c r="P113" s="242"/>
      <c r="Q113" s="125"/>
    </row>
    <row r="114" spans="1:17" ht="12.75" hidden="1">
      <c r="A114" s="268"/>
      <c r="B114" s="132"/>
      <c r="C114" s="272"/>
      <c r="D114" s="272"/>
      <c r="E114" s="260"/>
      <c r="F114" s="260"/>
      <c r="G114" s="260"/>
      <c r="H114" s="260"/>
      <c r="I114" s="260"/>
      <c r="J114" s="262"/>
      <c r="K114" s="111"/>
      <c r="L114" s="111"/>
      <c r="M114" s="111"/>
      <c r="N114" s="111"/>
      <c r="O114" s="111"/>
      <c r="P114" s="111"/>
      <c r="Q114" s="111"/>
    </row>
    <row r="115" spans="1:17" ht="13.5" hidden="1" thickBot="1">
      <c r="A115" s="273"/>
      <c r="B115" s="148"/>
      <c r="C115" s="274"/>
      <c r="D115" s="274"/>
      <c r="E115" s="148"/>
      <c r="F115" s="148"/>
      <c r="G115" s="148"/>
      <c r="H115" s="148"/>
      <c r="I115" s="148"/>
      <c r="J115" s="149"/>
      <c r="K115" s="117"/>
      <c r="L115" s="117"/>
      <c r="M115" s="117"/>
      <c r="N115" s="117"/>
      <c r="O115" s="117"/>
      <c r="P115" s="117"/>
      <c r="Q115" s="117"/>
    </row>
    <row r="116" spans="1:17" ht="1.5" customHeight="1" hidden="1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</row>
    <row r="117" spans="1:17" ht="15.75" hidden="1">
      <c r="A117" s="117"/>
      <c r="B117" s="117"/>
      <c r="C117" s="111"/>
      <c r="D117" s="125"/>
      <c r="E117" s="125"/>
      <c r="F117" s="125"/>
      <c r="G117" s="125"/>
      <c r="H117" s="125"/>
      <c r="I117" s="125"/>
      <c r="J117" s="125"/>
      <c r="K117" s="125"/>
      <c r="L117" s="111"/>
      <c r="M117" s="111"/>
      <c r="N117" s="111"/>
      <c r="O117" s="111"/>
      <c r="P117" s="111"/>
      <c r="Q117" s="111"/>
    </row>
    <row r="118" spans="1:17" ht="16.5">
      <c r="A118" s="96"/>
      <c r="B118" s="96"/>
      <c r="C118" s="129" t="s">
        <v>165</v>
      </c>
      <c r="D118" s="97"/>
      <c r="E118" s="97"/>
      <c r="F118" s="97"/>
      <c r="G118" s="45"/>
      <c r="H118" s="45"/>
      <c r="I118" s="129" t="s">
        <v>166</v>
      </c>
      <c r="J118" s="45"/>
      <c r="K118" s="45"/>
      <c r="L118" s="45"/>
      <c r="M118" s="45"/>
      <c r="N118" s="45"/>
      <c r="O118" s="45"/>
      <c r="P118" s="45"/>
      <c r="Q118" s="45"/>
    </row>
    <row r="119" spans="1:10" ht="16.5" thickBot="1">
      <c r="A119" s="56"/>
      <c r="B119" s="56"/>
      <c r="C119" s="10"/>
      <c r="D119" s="387" t="s">
        <v>167</v>
      </c>
      <c r="E119" s="387"/>
      <c r="F119" s="387"/>
      <c r="G119" s="387"/>
      <c r="H119" s="387"/>
      <c r="I119" s="387"/>
      <c r="J119" s="387"/>
    </row>
    <row r="120" spans="1:17" ht="12.75">
      <c r="A120" s="98" t="s">
        <v>168</v>
      </c>
      <c r="B120" s="275"/>
      <c r="C120" s="99"/>
      <c r="D120" s="100"/>
      <c r="E120" s="101" t="s">
        <v>169</v>
      </c>
      <c r="F120" s="373" t="s">
        <v>170</v>
      </c>
      <c r="G120" s="375"/>
      <c r="H120" s="374"/>
      <c r="I120" s="373" t="s">
        <v>171</v>
      </c>
      <c r="J120" s="374"/>
      <c r="K120" s="373" t="s">
        <v>171</v>
      </c>
      <c r="L120" s="375"/>
      <c r="M120" s="375"/>
      <c r="N120" s="373" t="s">
        <v>172</v>
      </c>
      <c r="O120" s="375"/>
      <c r="P120" s="374"/>
      <c r="Q120" s="102"/>
    </row>
    <row r="121" spans="1:17" ht="12.75">
      <c r="A121" s="103" t="s">
        <v>173</v>
      </c>
      <c r="B121" s="105"/>
      <c r="C121" s="383" t="s">
        <v>174</v>
      </c>
      <c r="D121" s="385"/>
      <c r="E121" s="104" t="s">
        <v>175</v>
      </c>
      <c r="F121" s="383" t="s">
        <v>176</v>
      </c>
      <c r="G121" s="384"/>
      <c r="H121" s="385"/>
      <c r="I121" s="383" t="s">
        <v>177</v>
      </c>
      <c r="J121" s="385"/>
      <c r="K121" s="383" t="s">
        <v>178</v>
      </c>
      <c r="L121" s="384"/>
      <c r="M121" s="384"/>
      <c r="N121" s="383" t="s">
        <v>179</v>
      </c>
      <c r="O121" s="384"/>
      <c r="P121" s="385"/>
      <c r="Q121" s="102"/>
    </row>
    <row r="122" spans="1:17" ht="12.75">
      <c r="A122" s="105"/>
      <c r="B122" s="105"/>
      <c r="C122" s="106"/>
      <c r="D122" s="107"/>
      <c r="E122" s="104" t="s">
        <v>180</v>
      </c>
      <c r="F122" s="383" t="s">
        <v>181</v>
      </c>
      <c r="G122" s="384"/>
      <c r="H122" s="385"/>
      <c r="I122" s="383" t="s">
        <v>182</v>
      </c>
      <c r="J122" s="385"/>
      <c r="K122" s="383" t="s">
        <v>183</v>
      </c>
      <c r="L122" s="384"/>
      <c r="M122" s="384"/>
      <c r="N122" s="383" t="s">
        <v>184</v>
      </c>
      <c r="O122" s="384"/>
      <c r="P122" s="385"/>
      <c r="Q122" s="102"/>
    </row>
    <row r="123" spans="1:17" ht="12.75">
      <c r="A123" s="108"/>
      <c r="B123" s="105"/>
      <c r="C123" s="109"/>
      <c r="D123" s="110"/>
      <c r="E123" s="109"/>
      <c r="F123" s="109"/>
      <c r="G123" s="102"/>
      <c r="H123" s="111"/>
      <c r="I123" s="426" t="s">
        <v>185</v>
      </c>
      <c r="J123" s="427"/>
      <c r="K123" s="383" t="s">
        <v>186</v>
      </c>
      <c r="L123" s="384"/>
      <c r="M123" s="384"/>
      <c r="N123" s="383" t="s">
        <v>187</v>
      </c>
      <c r="O123" s="384"/>
      <c r="P123" s="385"/>
      <c r="Q123" s="102"/>
    </row>
    <row r="124" spans="1:17" ht="12" customHeight="1" thickBot="1">
      <c r="A124" s="112"/>
      <c r="B124" s="115"/>
      <c r="C124" s="113"/>
      <c r="D124" s="114"/>
      <c r="E124" s="115"/>
      <c r="F124" s="116"/>
      <c r="G124" s="117"/>
      <c r="H124" s="117"/>
      <c r="I124" s="115"/>
      <c r="J124" s="118"/>
      <c r="K124" s="115"/>
      <c r="L124" s="118"/>
      <c r="M124" s="118"/>
      <c r="N124" s="420" t="s">
        <v>188</v>
      </c>
      <c r="O124" s="421"/>
      <c r="P124" s="422"/>
      <c r="Q124" s="102"/>
    </row>
    <row r="125" spans="1:17" ht="12.75" customHeight="1" thickBot="1">
      <c r="A125" s="119">
        <v>1</v>
      </c>
      <c r="B125" s="221"/>
      <c r="C125" s="415">
        <v>2</v>
      </c>
      <c r="D125" s="416"/>
      <c r="E125" s="120">
        <v>3</v>
      </c>
      <c r="F125" s="417">
        <v>4</v>
      </c>
      <c r="G125" s="418"/>
      <c r="H125" s="419"/>
      <c r="I125" s="418">
        <v>5</v>
      </c>
      <c r="J125" s="419"/>
      <c r="K125" s="405">
        <v>6</v>
      </c>
      <c r="L125" s="406"/>
      <c r="M125" s="407"/>
      <c r="N125" s="423">
        <v>7</v>
      </c>
      <c r="O125" s="424"/>
      <c r="P125" s="425"/>
      <c r="Q125" s="121"/>
    </row>
    <row r="126" spans="1:17" ht="13.5" thickBot="1">
      <c r="A126" s="122"/>
      <c r="B126" s="122"/>
      <c r="C126" s="399" t="s">
        <v>189</v>
      </c>
      <c r="D126" s="401"/>
      <c r="E126" s="123"/>
      <c r="F126" s="399"/>
      <c r="G126" s="400"/>
      <c r="H126" s="401"/>
      <c r="I126" s="400"/>
      <c r="J126" s="401"/>
      <c r="K126" s="399"/>
      <c r="L126" s="400"/>
      <c r="M126" s="401"/>
      <c r="N126" s="399"/>
      <c r="O126" s="400"/>
      <c r="P126" s="401"/>
      <c r="Q126" s="111"/>
    </row>
    <row r="127" spans="1:17" ht="15.75">
      <c r="A127" s="124"/>
      <c r="B127" s="276"/>
      <c r="C127" s="373" t="s">
        <v>190</v>
      </c>
      <c r="D127" s="374"/>
      <c r="E127" s="409"/>
      <c r="F127" s="402"/>
      <c r="G127" s="403"/>
      <c r="H127" s="404"/>
      <c r="I127" s="403"/>
      <c r="J127" s="404"/>
      <c r="K127" s="402"/>
      <c r="L127" s="403"/>
      <c r="M127" s="404"/>
      <c r="N127" s="402"/>
      <c r="O127" s="403"/>
      <c r="P127" s="404"/>
      <c r="Q127" s="125"/>
    </row>
    <row r="128" spans="1:17" ht="12" customHeight="1" thickBot="1">
      <c r="A128" s="112"/>
      <c r="B128" s="115"/>
      <c r="C128" s="126" t="s">
        <v>191</v>
      </c>
      <c r="D128" s="127"/>
      <c r="E128" s="410"/>
      <c r="F128" s="405"/>
      <c r="G128" s="406"/>
      <c r="H128" s="407"/>
      <c r="I128" s="406"/>
      <c r="J128" s="407"/>
      <c r="K128" s="405"/>
      <c r="L128" s="406"/>
      <c r="M128" s="407"/>
      <c r="N128" s="405"/>
      <c r="O128" s="406"/>
      <c r="P128" s="407"/>
      <c r="Q128" s="125"/>
    </row>
    <row r="129" spans="1:17" ht="16.5" hidden="1" thickBot="1">
      <c r="A129" s="112"/>
      <c r="B129" s="115"/>
      <c r="C129" s="126"/>
      <c r="D129" s="127"/>
      <c r="E129" s="218"/>
      <c r="F129" s="218"/>
      <c r="G129" s="219"/>
      <c r="H129" s="220"/>
      <c r="I129" s="219"/>
      <c r="J129" s="220"/>
      <c r="K129" s="218"/>
      <c r="L129" s="219"/>
      <c r="M129" s="220"/>
      <c r="N129" s="218"/>
      <c r="O129" s="219"/>
      <c r="P129" s="220"/>
      <c r="Q129" s="125"/>
    </row>
    <row r="130" spans="1:17" ht="12" customHeight="1" thickBot="1">
      <c r="A130" s="128"/>
      <c r="B130" s="122"/>
      <c r="C130" s="429" t="s">
        <v>1</v>
      </c>
      <c r="D130" s="430"/>
      <c r="E130" s="123"/>
      <c r="F130" s="399"/>
      <c r="G130" s="400"/>
      <c r="H130" s="401"/>
      <c r="I130" s="400"/>
      <c r="J130" s="401"/>
      <c r="K130" s="399"/>
      <c r="L130" s="400"/>
      <c r="M130" s="401"/>
      <c r="N130" s="399"/>
      <c r="O130" s="400"/>
      <c r="P130" s="401"/>
      <c r="Q130" s="111"/>
    </row>
    <row r="131" spans="3:4" ht="12.75" hidden="1">
      <c r="C131" s="45"/>
      <c r="D131" s="45"/>
    </row>
    <row r="132" ht="12.75" hidden="1"/>
    <row r="133" spans="4:11" s="45" customFormat="1" ht="17.25" customHeight="1">
      <c r="D133" s="129" t="s">
        <v>192</v>
      </c>
      <c r="E133" s="129"/>
      <c r="F133" s="129"/>
      <c r="G133" s="129"/>
      <c r="H133" s="129"/>
      <c r="I133" s="129"/>
      <c r="J133" s="129"/>
      <c r="K133" s="129"/>
    </row>
    <row r="134" spans="3:17" ht="0.75" customHeight="1">
      <c r="C134" s="45"/>
      <c r="D134" s="129"/>
      <c r="E134" s="129"/>
      <c r="F134" s="129"/>
      <c r="G134" s="129"/>
      <c r="H134" s="129"/>
      <c r="I134" s="129"/>
      <c r="J134" s="129"/>
      <c r="K134" s="129"/>
      <c r="L134" s="45"/>
      <c r="M134" s="45"/>
      <c r="N134" s="45"/>
      <c r="O134" s="45"/>
      <c r="P134" s="45"/>
      <c r="Q134" s="45"/>
    </row>
    <row r="135" s="45" customFormat="1" ht="17.25" customHeight="1">
      <c r="D135" s="129" t="s">
        <v>193</v>
      </c>
    </row>
    <row r="136" spans="1:17" s="45" customFormat="1" ht="14.25" customHeight="1">
      <c r="A136" s="387" t="s">
        <v>194</v>
      </c>
      <c r="B136" s="387"/>
      <c r="C136" s="387"/>
      <c r="D136" s="387"/>
      <c r="E136" s="387"/>
      <c r="F136" s="387"/>
      <c r="G136" s="387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</row>
    <row r="137" spans="3:17" ht="15.75" hidden="1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</row>
    <row r="138" ht="12.75" hidden="1"/>
    <row r="139" ht="12.75" hidden="1"/>
    <row r="140" ht="12.75" hidden="1"/>
    <row r="141" ht="12.75" hidden="1"/>
    <row r="142" ht="12.75" hidden="1"/>
    <row r="143" ht="12.75" hidden="1"/>
    <row r="144" spans="3:5" ht="16.5" hidden="1">
      <c r="C144" s="8"/>
      <c r="D144" s="9"/>
      <c r="E144" s="9"/>
    </row>
    <row r="145" spans="3:15" ht="17.25" thickBot="1">
      <c r="C145" s="428" t="s">
        <v>2</v>
      </c>
      <c r="D145" s="428"/>
      <c r="E145" s="398" t="s">
        <v>100</v>
      </c>
      <c r="F145" s="398"/>
      <c r="G145" s="398"/>
      <c r="I145" s="411" t="s">
        <v>159</v>
      </c>
      <c r="J145" s="411"/>
      <c r="K145" s="411"/>
      <c r="M145" s="117"/>
      <c r="N145" s="117"/>
      <c r="O145" s="117"/>
    </row>
    <row r="146" spans="3:16" ht="30">
      <c r="C146" s="56"/>
      <c r="D146" s="10"/>
      <c r="E146" s="10"/>
      <c r="F146" s="10" t="s">
        <v>3</v>
      </c>
      <c r="I146" s="408" t="s">
        <v>4</v>
      </c>
      <c r="J146" s="408"/>
      <c r="K146" s="408"/>
      <c r="M146" s="130"/>
      <c r="N146" s="130"/>
      <c r="O146" s="130"/>
      <c r="P146" s="45"/>
    </row>
    <row r="147" spans="3:11" ht="17.25" thickBot="1">
      <c r="C147" s="397" t="s">
        <v>141</v>
      </c>
      <c r="D147" s="397"/>
      <c r="E147" s="398" t="s">
        <v>100</v>
      </c>
      <c r="F147" s="398"/>
      <c r="G147" s="398"/>
      <c r="I147" s="411" t="s">
        <v>266</v>
      </c>
      <c r="J147" s="411"/>
      <c r="K147" s="411"/>
    </row>
    <row r="148" spans="3:11" ht="30">
      <c r="C148" s="8"/>
      <c r="D148" s="10"/>
      <c r="E148" s="10"/>
      <c r="F148" s="10" t="s">
        <v>3</v>
      </c>
      <c r="I148" s="408" t="s">
        <v>4</v>
      </c>
      <c r="J148" s="408"/>
      <c r="K148" s="408"/>
    </row>
  </sheetData>
  <sheetProtection/>
  <mergeCells count="133">
    <mergeCell ref="N123:P123"/>
    <mergeCell ref="K122:M122"/>
    <mergeCell ref="K125:M125"/>
    <mergeCell ref="N130:P130"/>
    <mergeCell ref="C145:D145"/>
    <mergeCell ref="E145:G145"/>
    <mergeCell ref="I145:K145"/>
    <mergeCell ref="C130:D130"/>
    <mergeCell ref="F130:H130"/>
    <mergeCell ref="I130:J130"/>
    <mergeCell ref="A107:A108"/>
    <mergeCell ref="C121:D121"/>
    <mergeCell ref="C125:D125"/>
    <mergeCell ref="F125:H125"/>
    <mergeCell ref="I125:J125"/>
    <mergeCell ref="N124:P124"/>
    <mergeCell ref="N125:P125"/>
    <mergeCell ref="N122:P122"/>
    <mergeCell ref="I123:J123"/>
    <mergeCell ref="K123:M123"/>
    <mergeCell ref="F95:G95"/>
    <mergeCell ref="I95:I96"/>
    <mergeCell ref="F122:H122"/>
    <mergeCell ref="I122:J122"/>
    <mergeCell ref="D95:D96"/>
    <mergeCell ref="E95:E96"/>
    <mergeCell ref="A52:M52"/>
    <mergeCell ref="A56:A57"/>
    <mergeCell ref="B56:B57"/>
    <mergeCell ref="C56:C57"/>
    <mergeCell ref="D56:D57"/>
    <mergeCell ref="E56:E57"/>
    <mergeCell ref="F56:F57"/>
    <mergeCell ref="G56:G57"/>
    <mergeCell ref="I56:J56"/>
    <mergeCell ref="A53:M53"/>
    <mergeCell ref="I146:K146"/>
    <mergeCell ref="E127:E128"/>
    <mergeCell ref="F127:H128"/>
    <mergeCell ref="I127:J128"/>
    <mergeCell ref="I147:K147"/>
    <mergeCell ref="I148:K148"/>
    <mergeCell ref="K130:M130"/>
    <mergeCell ref="A136:Q136"/>
    <mergeCell ref="C147:D147"/>
    <mergeCell ref="E147:G147"/>
    <mergeCell ref="N126:P126"/>
    <mergeCell ref="C127:D127"/>
    <mergeCell ref="K127:M128"/>
    <mergeCell ref="N127:P128"/>
    <mergeCell ref="C126:D126"/>
    <mergeCell ref="F126:H126"/>
    <mergeCell ref="I126:J126"/>
    <mergeCell ref="K126:M126"/>
    <mergeCell ref="B107:B108"/>
    <mergeCell ref="C107:C108"/>
    <mergeCell ref="D107:D108"/>
    <mergeCell ref="E107:E108"/>
    <mergeCell ref="I88:I89"/>
    <mergeCell ref="A106:M106"/>
    <mergeCell ref="A87:A89"/>
    <mergeCell ref="A94:A96"/>
    <mergeCell ref="B94:B96"/>
    <mergeCell ref="C94:C96"/>
    <mergeCell ref="D94:H94"/>
    <mergeCell ref="K88:L88"/>
    <mergeCell ref="I94:M94"/>
    <mergeCell ref="K95:L95"/>
    <mergeCell ref="A54:M54"/>
    <mergeCell ref="F121:H121"/>
    <mergeCell ref="I121:J121"/>
    <mergeCell ref="K121:M121"/>
    <mergeCell ref="K56:K57"/>
    <mergeCell ref="D87:H87"/>
    <mergeCell ref="I87:M87"/>
    <mergeCell ref="D88:D89"/>
    <mergeCell ref="E88:E89"/>
    <mergeCell ref="F88:G88"/>
    <mergeCell ref="N121:P121"/>
    <mergeCell ref="F107:F108"/>
    <mergeCell ref="I107:I108"/>
    <mergeCell ref="J107:J108"/>
    <mergeCell ref="D119:J119"/>
    <mergeCell ref="F120:H120"/>
    <mergeCell ref="I120:J120"/>
    <mergeCell ref="K120:M120"/>
    <mergeCell ref="N120:P120"/>
    <mergeCell ref="A2:A4"/>
    <mergeCell ref="B2:B4"/>
    <mergeCell ref="C2:C4"/>
    <mergeCell ref="D2:G2"/>
    <mergeCell ref="D14:D16"/>
    <mergeCell ref="E14:E16"/>
    <mergeCell ref="B14:B16"/>
    <mergeCell ref="A14:A16"/>
    <mergeCell ref="D3:E3"/>
    <mergeCell ref="E22:E24"/>
    <mergeCell ref="F3:G3"/>
    <mergeCell ref="I14:J14"/>
    <mergeCell ref="G22:H22"/>
    <mergeCell ref="F14:F16"/>
    <mergeCell ref="G14:H14"/>
    <mergeCell ref="I22:J22"/>
    <mergeCell ref="P2:Q2"/>
    <mergeCell ref="H2:K2"/>
    <mergeCell ref="J3:K3"/>
    <mergeCell ref="Q3:Q4"/>
    <mergeCell ref="N3:N4"/>
    <mergeCell ref="F22:F24"/>
    <mergeCell ref="P3:P4"/>
    <mergeCell ref="M3:M4"/>
    <mergeCell ref="L3:L4"/>
    <mergeCell ref="H3:I3"/>
    <mergeCell ref="K14:L14"/>
    <mergeCell ref="A32:A33"/>
    <mergeCell ref="B22:B24"/>
    <mergeCell ref="C22:C24"/>
    <mergeCell ref="D22:D24"/>
    <mergeCell ref="A22:A24"/>
    <mergeCell ref="B32:B33"/>
    <mergeCell ref="D32:F32"/>
    <mergeCell ref="G32:I32"/>
    <mergeCell ref="C14:C16"/>
    <mergeCell ref="L2:M2"/>
    <mergeCell ref="N2:O2"/>
    <mergeCell ref="M43:M44"/>
    <mergeCell ref="O3:O4"/>
    <mergeCell ref="B43:B44"/>
    <mergeCell ref="D43:F43"/>
    <mergeCell ref="G43:I43"/>
    <mergeCell ref="J43:L43"/>
    <mergeCell ref="J32:L32"/>
    <mergeCell ref="M32:M33"/>
  </mergeCells>
  <printOptions/>
  <pageMargins left="0.75" right="0.75" top="1" bottom="1" header="0.5" footer="0.5"/>
  <pageSetup horizontalDpi="600" verticalDpi="600" orientation="landscape" paperSize="9" scale="71" r:id="rId1"/>
  <rowBreaks count="3" manualBreakCount="3">
    <brk id="28" max="16" man="1"/>
    <brk id="52" max="16" man="1"/>
    <brk id="8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2017-11-13T14:40:41Z</cp:lastPrinted>
  <dcterms:created xsi:type="dcterms:W3CDTF">2012-03-20T11:49:22Z</dcterms:created>
  <dcterms:modified xsi:type="dcterms:W3CDTF">2018-02-14T09:27:56Z</dcterms:modified>
  <cp:category/>
  <cp:version/>
  <cp:contentType/>
  <cp:contentStatus/>
</cp:coreProperties>
</file>